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filterPrivacy="1" defaultThemeVersion="124226"/>
  <bookViews>
    <workbookView xWindow="0" yWindow="90" windowWidth="19200" windowHeight="11640" activeTab="2"/>
  </bookViews>
  <sheets>
    <sheet name="目录" sheetId="1" r:id="rId1"/>
    <sheet name="分析报告" sheetId="2" r:id="rId2"/>
    <sheet name="征伐方案" sheetId="3" r:id="rId3"/>
  </sheets>
  <externalReferences>
    <externalReference r:id="rId4"/>
  </externalReferences>
  <calcPr calcId="125725"/>
</workbook>
</file>

<file path=xl/calcChain.xml><?xml version="1.0" encoding="utf-8"?>
<calcChain xmlns="http://schemas.openxmlformats.org/spreadsheetml/2006/main">
  <c r="M188" i="3"/>
  <c r="M189" s="1"/>
  <c r="M190" s="1"/>
  <c r="M191" s="1"/>
  <c r="M192" s="1"/>
  <c r="M193" s="1"/>
  <c r="M194" s="1"/>
  <c r="M195" s="1"/>
  <c r="M196" s="1"/>
  <c r="M197" s="1"/>
  <c r="M198" s="1"/>
  <c r="I188"/>
  <c r="I189" s="1"/>
  <c r="I190" s="1"/>
  <c r="I191" s="1"/>
  <c r="I192" s="1"/>
  <c r="I193" s="1"/>
  <c r="I194" s="1"/>
  <c r="I195" s="1"/>
  <c r="I196" s="1"/>
  <c r="I197" s="1"/>
  <c r="I198" s="1"/>
  <c r="E188"/>
  <c r="E189" s="1"/>
  <c r="E190" s="1"/>
  <c r="E191" s="1"/>
  <c r="E192" s="1"/>
  <c r="E193" s="1"/>
  <c r="E194" s="1"/>
  <c r="E195" s="1"/>
  <c r="E196" s="1"/>
  <c r="E197" s="1"/>
  <c r="E198" s="1"/>
  <c r="BF177"/>
  <c r="BF176"/>
  <c r="BF175"/>
  <c r="BF174"/>
  <c r="BF173"/>
  <c r="BF172"/>
  <c r="BF171"/>
  <c r="BE171"/>
  <c r="BF170"/>
  <c r="BE170"/>
  <c r="BE173" s="1"/>
  <c r="BI169"/>
  <c r="BI171" s="1"/>
  <c r="BI173" s="1"/>
  <c r="BI175" s="1"/>
  <c r="BI177" s="1"/>
  <c r="BF169"/>
  <c r="BE169"/>
  <c r="BI168"/>
  <c r="BI170" s="1"/>
  <c r="BI172" s="1"/>
  <c r="BI174" s="1"/>
  <c r="BI176" s="1"/>
  <c r="BF168"/>
  <c r="BL167"/>
  <c r="BL168" s="1"/>
  <c r="BL169" s="1"/>
  <c r="BL170" s="1"/>
  <c r="BL171" s="1"/>
  <c r="BL172" s="1"/>
  <c r="BL173" s="1"/>
  <c r="BL174" s="1"/>
  <c r="BL175" s="1"/>
  <c r="BL176" s="1"/>
  <c r="BL177" s="1"/>
  <c r="BG167"/>
  <c r="BG168" s="1"/>
  <c r="BG169" s="1"/>
  <c r="BG170" s="1"/>
  <c r="BG171" s="1"/>
  <c r="BG172" s="1"/>
  <c r="BG173" s="1"/>
  <c r="BG174" s="1"/>
  <c r="BG175" s="1"/>
  <c r="BG176" s="1"/>
  <c r="BG177" s="1"/>
  <c r="BF167"/>
  <c r="BC167"/>
  <c r="BC168" s="1"/>
  <c r="BC169" s="1"/>
  <c r="BC170" s="1"/>
  <c r="BC171" s="1"/>
  <c r="BC172" s="1"/>
  <c r="BC173" s="1"/>
  <c r="BC174" s="1"/>
  <c r="BC175" s="1"/>
  <c r="BC176" s="1"/>
  <c r="BC177" s="1"/>
  <c r="BF166"/>
  <c r="BK166" s="1"/>
  <c r="H166"/>
  <c r="M166" s="1"/>
  <c r="E167"/>
  <c r="H167"/>
  <c r="I167"/>
  <c r="I168" s="1"/>
  <c r="I169" s="1"/>
  <c r="I170" s="1"/>
  <c r="N167"/>
  <c r="N168" s="1"/>
  <c r="N169" s="1"/>
  <c r="N170" s="1"/>
  <c r="N171" s="1"/>
  <c r="N172" s="1"/>
  <c r="N173" s="1"/>
  <c r="N174" s="1"/>
  <c r="N175" s="1"/>
  <c r="N176" s="1"/>
  <c r="N177" s="1"/>
  <c r="E168"/>
  <c r="E169" s="1"/>
  <c r="E170" s="1"/>
  <c r="E171" s="1"/>
  <c r="E172" s="1"/>
  <c r="E173" s="1"/>
  <c r="E174" s="1"/>
  <c r="E175" s="1"/>
  <c r="E176" s="1"/>
  <c r="E177" s="1"/>
  <c r="H168"/>
  <c r="K168"/>
  <c r="K170" s="1"/>
  <c r="K172" s="1"/>
  <c r="K174" s="1"/>
  <c r="K176" s="1"/>
  <c r="G169"/>
  <c r="G172" s="1"/>
  <c r="G175" s="1"/>
  <c r="H169"/>
  <c r="K169"/>
  <c r="K171" s="1"/>
  <c r="K173" s="1"/>
  <c r="K175" s="1"/>
  <c r="K177" s="1"/>
  <c r="G170"/>
  <c r="G173" s="1"/>
  <c r="G176" s="1"/>
  <c r="H170"/>
  <c r="G171"/>
  <c r="G174" s="1"/>
  <c r="G177" s="1"/>
  <c r="H171"/>
  <c r="H172"/>
  <c r="H173"/>
  <c r="H174"/>
  <c r="H175"/>
  <c r="H176"/>
  <c r="H177"/>
  <c r="E146"/>
  <c r="E149" s="1"/>
  <c r="E152" s="1"/>
  <c r="E145"/>
  <c r="E148" s="1"/>
  <c r="E151" s="1"/>
  <c r="E144"/>
  <c r="E147" s="1"/>
  <c r="E150" s="1"/>
  <c r="M167" l="1"/>
  <c r="BK169"/>
  <c r="BK167"/>
  <c r="BK171"/>
  <c r="BK173"/>
  <c r="BK170"/>
  <c r="BK168"/>
  <c r="M168"/>
  <c r="BE172"/>
  <c r="BE176"/>
  <c r="BK176" s="1"/>
  <c r="M169"/>
  <c r="BE174"/>
  <c r="I171"/>
  <c r="I172" s="1"/>
  <c r="I173" s="1"/>
  <c r="I174" s="1"/>
  <c r="M170"/>
  <c r="E86"/>
  <c r="F86"/>
  <c r="G86"/>
  <c r="H86"/>
  <c r="I86"/>
  <c r="J86"/>
  <c r="K86"/>
  <c r="L86"/>
  <c r="M86"/>
  <c r="N86"/>
  <c r="O86"/>
  <c r="P86"/>
  <c r="E85"/>
  <c r="F85"/>
  <c r="G85"/>
  <c r="H85"/>
  <c r="I85"/>
  <c r="J85"/>
  <c r="K85"/>
  <c r="L85"/>
  <c r="M85"/>
  <c r="N85"/>
  <c r="O85"/>
  <c r="P85"/>
  <c r="BK174" l="1"/>
  <c r="BE177"/>
  <c r="BK177" s="1"/>
  <c r="BE175"/>
  <c r="BK175" s="1"/>
  <c r="BK172"/>
  <c r="M173"/>
  <c r="M172"/>
  <c r="M171"/>
  <c r="I175"/>
  <c r="M174"/>
  <c r="D184" i="2"/>
  <c r="E184"/>
  <c r="F184"/>
  <c r="G184"/>
  <c r="H184"/>
  <c r="I184"/>
  <c r="J184"/>
  <c r="K184"/>
  <c r="L184"/>
  <c r="M184"/>
  <c r="N184"/>
  <c r="O184"/>
  <c r="P184"/>
  <c r="Q184"/>
  <c r="R184"/>
  <c r="S184"/>
  <c r="T184"/>
  <c r="C184"/>
  <c r="B6"/>
  <c r="I176" i="3" l="1"/>
  <c r="M175"/>
  <c r="I177" l="1"/>
  <c r="M177" s="1"/>
  <c r="M176"/>
</calcChain>
</file>

<file path=xl/sharedStrings.xml><?xml version="1.0" encoding="utf-8"?>
<sst xmlns="http://schemas.openxmlformats.org/spreadsheetml/2006/main" count="565" uniqueCount="352">
  <si>
    <t>版本号</t>
  </si>
  <si>
    <t>版本内容</t>
  </si>
  <si>
    <t>操作人员</t>
  </si>
  <si>
    <t>时期</t>
  </si>
  <si>
    <t>1.0</t>
    <phoneticPr fontId="1" type="noConversion"/>
  </si>
  <si>
    <t>创建文件圣物迭代案</t>
    <phoneticPr fontId="1" type="noConversion"/>
  </si>
  <si>
    <t>松狮</t>
    <phoneticPr fontId="1" type="noConversion"/>
  </si>
  <si>
    <t>分析报告</t>
    <phoneticPr fontId="1" type="noConversion"/>
  </si>
  <si>
    <t>迭代方案</t>
    <phoneticPr fontId="1" type="noConversion"/>
  </si>
  <si>
    <t>目录</t>
  </si>
  <si>
    <t>文档内重要的内容需要重点标记或用背景色突出。</t>
    <phoneticPr fontId="1" type="noConversion"/>
  </si>
  <si>
    <r>
      <rPr>
        <b/>
        <sz val="11"/>
        <color rgb="FF000000"/>
        <rFont val="宋体"/>
        <family val="3"/>
        <charset val="134"/>
      </rPr>
      <t>加粗代表重要的部分</t>
    </r>
    <r>
      <rPr>
        <sz val="11"/>
        <color rgb="FF000000"/>
        <rFont val="宋体"/>
        <family val="3"/>
        <charset val="134"/>
      </rPr>
      <t>，以直观的让美术和程序了解。</t>
    </r>
    <phoneticPr fontId="1" type="noConversion"/>
  </si>
  <si>
    <r>
      <rPr>
        <sz val="11"/>
        <color rgb="FF0000FF"/>
        <rFont val="宋体"/>
        <family val="3"/>
        <charset val="134"/>
      </rPr>
      <t>标蓝代表数值的部分，</t>
    </r>
    <r>
      <rPr>
        <sz val="11"/>
        <color rgb="FF000000"/>
        <rFont val="宋体"/>
        <family val="3"/>
        <charset val="134"/>
      </rPr>
      <t>由数值策划设定。</t>
    </r>
    <phoneticPr fontId="1" type="noConversion"/>
  </si>
  <si>
    <t>黄色代表修改的部分，未经过主管审核。经过主管审核后去掉黄色背景。</t>
    <phoneticPr fontId="1" type="noConversion"/>
  </si>
  <si>
    <t>红色背景代表有重大问题，需要讨论或主管定夺。</t>
    <phoneticPr fontId="1" type="noConversion"/>
  </si>
  <si>
    <t>灰色代表待定。</t>
    <phoneticPr fontId="1" type="noConversion"/>
  </si>
  <si>
    <t>灰色加双删除线代表否定，且不做。</t>
    <phoneticPr fontId="1" type="noConversion"/>
  </si>
  <si>
    <t>征伐</t>
    <phoneticPr fontId="18" type="noConversion"/>
  </si>
  <si>
    <t>意见总数</t>
    <phoneticPr fontId="18" type="noConversion"/>
  </si>
  <si>
    <t>表现</t>
    <phoneticPr fontId="18" type="noConversion"/>
  </si>
  <si>
    <t>操作繁琐</t>
    <phoneticPr fontId="18" type="noConversion"/>
  </si>
  <si>
    <t>理解成本</t>
    <phoneticPr fontId="18" type="noConversion"/>
  </si>
  <si>
    <t>奖励收益</t>
    <phoneticPr fontId="18" type="noConversion"/>
  </si>
  <si>
    <t>策略性缺失</t>
    <phoneticPr fontId="18" type="noConversion"/>
  </si>
  <si>
    <t>功能缺失</t>
    <phoneticPr fontId="18" type="noConversion"/>
  </si>
  <si>
    <t>引导缺失</t>
    <phoneticPr fontId="18" type="noConversion"/>
  </si>
  <si>
    <t>难度相关</t>
    <phoneticPr fontId="18" type="noConversion"/>
  </si>
  <si>
    <t>优化建议</t>
    <phoneticPr fontId="18" type="noConversion"/>
  </si>
  <si>
    <t>bug</t>
    <phoneticPr fontId="18" type="noConversion"/>
  </si>
  <si>
    <t>其他</t>
    <phoneticPr fontId="18" type="noConversion"/>
  </si>
  <si>
    <t>汇总分析</t>
    <phoneticPr fontId="18" type="noConversion"/>
  </si>
  <si>
    <r>
      <t>关于</t>
    </r>
    <r>
      <rPr>
        <b/>
        <sz val="11"/>
        <color rgb="FFFF0000"/>
        <rFont val="微软雅黑"/>
        <family val="2"/>
        <charset val="134"/>
      </rPr>
      <t>表现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</si>
  <si>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最终宝箱展示表现优化</t>
    <phoneticPr fontId="18" type="noConversion"/>
  </si>
  <si>
    <t>征伐上各个关卡元素表达优化，路线看不清楚和背景图优化</t>
    <phoneticPr fontId="18" type="noConversion"/>
  </si>
  <si>
    <t>征伐结算表现优化</t>
    <phoneticPr fontId="18" type="noConversion"/>
  </si>
  <si>
    <t>藏宝图的表现优化</t>
    <phoneticPr fontId="18" type="noConversion"/>
  </si>
  <si>
    <r>
      <t>关于</t>
    </r>
    <r>
      <rPr>
        <b/>
        <sz val="11"/>
        <color rgb="FFFF0000"/>
        <rFont val="微软雅黑"/>
        <family val="2"/>
        <charset val="134"/>
      </rPr>
      <t>操作繁琐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</si>
  <si>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前面可以简易战报，后面不可以。希望增加简易战报勾选项</t>
    <phoneticPr fontId="18" type="noConversion"/>
  </si>
  <si>
    <t>希望能增加自动征伐功能（征伐小助手）</t>
    <phoneticPr fontId="18" type="noConversion"/>
  </si>
  <si>
    <t>购买buff时的二级弹窗操作太麻烦</t>
    <phoneticPr fontId="18" type="noConversion"/>
  </si>
  <si>
    <r>
      <t>关于</t>
    </r>
    <r>
      <rPr>
        <b/>
        <sz val="11"/>
        <color rgb="FFFF0000"/>
        <rFont val="微软雅黑"/>
        <family val="2"/>
        <charset val="134"/>
      </rPr>
      <t>理解成本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</si>
  <si>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征伐规则说明中没有写明简易战斗的逻辑规则</t>
    <phoneticPr fontId="18" type="noConversion"/>
  </si>
  <si>
    <r>
      <t>关于</t>
    </r>
    <r>
      <rPr>
        <b/>
        <sz val="11"/>
        <color rgb="FFFF0000"/>
        <rFont val="微软雅黑"/>
        <family val="2"/>
        <charset val="134"/>
      </rPr>
      <t>奖励收益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</si>
  <si>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征伐奖励收益少</t>
    <phoneticPr fontId="18" type="noConversion"/>
  </si>
  <si>
    <t>最终宝箱奖励吸引力不足</t>
    <phoneticPr fontId="18" type="noConversion"/>
  </si>
  <si>
    <t>蓝钴石产量少</t>
    <phoneticPr fontId="18" type="noConversion"/>
  </si>
  <si>
    <t>小花仙希望增加额外产出圣恩琥珀</t>
    <phoneticPr fontId="18" type="noConversion"/>
  </si>
  <si>
    <t>藏宝图给的宝箱奖励没有爽快感</t>
    <phoneticPr fontId="18" type="noConversion"/>
  </si>
  <si>
    <t>蓝色圣物投放多</t>
    <phoneticPr fontId="18" type="noConversion"/>
  </si>
  <si>
    <r>
      <t>关于</t>
    </r>
    <r>
      <rPr>
        <b/>
        <sz val="11"/>
        <color rgb="FFFF0000"/>
        <rFont val="微软雅黑"/>
        <family val="2"/>
        <charset val="134"/>
      </rPr>
      <t>策略性缺失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</si>
  <si>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征伐buff策略性没体现出来</t>
    <phoneticPr fontId="18" type="noConversion"/>
  </si>
  <si>
    <t>征伐buff中二级属性buff效果没有体现出来</t>
    <phoneticPr fontId="18" type="noConversion"/>
  </si>
  <si>
    <t>征伐buff给予的提升效果弱</t>
    <phoneticPr fontId="18" type="noConversion"/>
  </si>
  <si>
    <r>
      <t>关于</t>
    </r>
    <r>
      <rPr>
        <b/>
        <sz val="11"/>
        <color rgb="FFFF0000"/>
        <rFont val="微软雅黑"/>
        <family val="2"/>
        <charset val="134"/>
      </rPr>
      <t>功能缺失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</si>
  <si>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征伐可以获得什么的奖励预览功能缺失</t>
    <phoneticPr fontId="18" type="noConversion"/>
  </si>
  <si>
    <t>藏宝图指引挖去的功能缺失</t>
    <phoneticPr fontId="18" type="noConversion"/>
  </si>
  <si>
    <t>藏宝图的奖励预览功能缺失</t>
    <phoneticPr fontId="18" type="noConversion"/>
  </si>
  <si>
    <t>最终宝箱的奖励预览功能缺失</t>
    <phoneticPr fontId="18" type="noConversion"/>
  </si>
  <si>
    <t>征伐等级作用预览功能缺失</t>
    <phoneticPr fontId="18" type="noConversion"/>
  </si>
  <si>
    <r>
      <t>关于</t>
    </r>
    <r>
      <rPr>
        <b/>
        <sz val="11"/>
        <color rgb="FFFF0000"/>
        <rFont val="微软雅黑"/>
        <family val="2"/>
        <charset val="134"/>
      </rPr>
      <t>引导缺失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</si>
  <si>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挖宝缺少提示</t>
    <phoneticPr fontId="18" type="noConversion"/>
  </si>
  <si>
    <t>征伐会忘打</t>
    <phoneticPr fontId="18" type="noConversion"/>
  </si>
  <si>
    <t>征伐商店购买缺少提示</t>
    <phoneticPr fontId="18" type="noConversion"/>
  </si>
  <si>
    <t>结算时，本次征伐获得的总获得建议提示</t>
    <phoneticPr fontId="18" type="noConversion"/>
  </si>
  <si>
    <r>
      <t>关于</t>
    </r>
    <r>
      <rPr>
        <b/>
        <sz val="11"/>
        <color rgb="FFFF0000"/>
        <rFont val="微软雅黑"/>
        <family val="2"/>
        <charset val="134"/>
      </rPr>
      <t>难度相关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</si>
  <si>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有些反馈难度太低，有些反馈太难。</t>
    <phoneticPr fontId="18" type="noConversion"/>
  </si>
  <si>
    <t>提高策略性，提高收益，增加趣味性</t>
    <phoneticPr fontId="18" type="noConversion"/>
  </si>
  <si>
    <t>建议增加难度选择功能</t>
    <phoneticPr fontId="18" type="noConversion"/>
  </si>
  <si>
    <r>
      <t>关于</t>
    </r>
    <r>
      <rPr>
        <sz val="11"/>
        <color rgb="FFFF0000"/>
        <rFont val="微软雅黑"/>
        <family val="2"/>
        <charset val="134"/>
      </rPr>
      <t>优化建议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</si>
  <si>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建议增加意外事件</t>
    <phoneticPr fontId="18" type="noConversion"/>
  </si>
  <si>
    <t>建议增加挑战次数</t>
    <phoneticPr fontId="18" type="noConversion"/>
  </si>
  <si>
    <t>建议征伐商店中增加随机紫色圣物部件</t>
    <phoneticPr fontId="18" type="noConversion"/>
  </si>
  <si>
    <r>
      <t>关于</t>
    </r>
    <r>
      <rPr>
        <b/>
        <sz val="11"/>
        <color rgb="FFFF0000"/>
        <rFont val="微软雅黑"/>
        <family val="2"/>
        <charset val="134"/>
      </rPr>
      <t>bug和其他</t>
    </r>
    <r>
      <rPr>
        <sz val="11"/>
        <color theme="1"/>
        <rFont val="微软雅黑"/>
        <family val="2"/>
        <charset val="134"/>
      </rPr>
      <t>方面</t>
    </r>
    <phoneticPr fontId="18" type="noConversion"/>
  </si>
  <si>
    <t>卡进度条</t>
    <phoneticPr fontId="18" type="noConversion"/>
  </si>
  <si>
    <t>征伐随机出来的敌人战力会远高出自己</t>
    <phoneticPr fontId="18" type="noConversion"/>
  </si>
  <si>
    <t>头部玩家可随出相同玩家</t>
    <phoneticPr fontId="18" type="noConversion"/>
  </si>
  <si>
    <t>征伐参与率</t>
    <phoneticPr fontId="18" type="noConversion"/>
  </si>
  <si>
    <t>V0</t>
    <phoneticPr fontId="18" type="noConversion"/>
  </si>
  <si>
    <t>V1</t>
    <phoneticPr fontId="18" type="noConversion"/>
  </si>
  <si>
    <t>V2</t>
  </si>
  <si>
    <t>V3</t>
  </si>
  <si>
    <t>V4</t>
  </si>
  <si>
    <t>V5</t>
  </si>
  <si>
    <t>V6</t>
  </si>
  <si>
    <t>V7</t>
  </si>
  <si>
    <t>V8</t>
  </si>
  <si>
    <t>V9</t>
  </si>
  <si>
    <t>V10</t>
  </si>
  <si>
    <t>V11</t>
  </si>
  <si>
    <t>V12</t>
  </si>
  <si>
    <t>V13</t>
  </si>
  <si>
    <t>V14</t>
  </si>
  <si>
    <t>-</t>
  </si>
  <si>
    <t>平均</t>
    <phoneticPr fontId="18" type="noConversion"/>
  </si>
  <si>
    <t>总体征伐参与率平均在75%左右</t>
    <phoneticPr fontId="18" type="noConversion"/>
  </si>
  <si>
    <t>从图表曲线可以看出总体参与率趋势向上走势</t>
    <phoneticPr fontId="18" type="noConversion"/>
  </si>
  <si>
    <t>在低VIP区间（即VIP0-VIP4)比中vip区间（VIP5-VIP9）明显要低，希望能通过改版提高低vip区的玩家参与率</t>
    <phoneticPr fontId="18" type="noConversion"/>
  </si>
  <si>
    <t>数据分析</t>
    <phoneticPr fontId="18" type="noConversion"/>
  </si>
  <si>
    <t>意见汇总</t>
    <phoneticPr fontId="18" type="noConversion"/>
  </si>
  <si>
    <t>VIP2</t>
  </si>
  <si>
    <t>VIP3</t>
  </si>
  <si>
    <t>VIP4</t>
  </si>
  <si>
    <t>VIP5</t>
  </si>
  <si>
    <t>VIP6</t>
  </si>
  <si>
    <t>VIP7</t>
  </si>
  <si>
    <t>VIP8</t>
  </si>
  <si>
    <t>VIP9</t>
  </si>
  <si>
    <t>VIP10</t>
  </si>
  <si>
    <t>VIP11</t>
  </si>
  <si>
    <t>VIP12</t>
  </si>
  <si>
    <t>VIP13</t>
  </si>
  <si>
    <t>VIP14</t>
  </si>
  <si>
    <t>VIP15</t>
  </si>
  <si>
    <t>挑战胜利关卡数</t>
    <phoneticPr fontId="1" type="noConversion"/>
  </si>
  <si>
    <t>小精灵</t>
    <phoneticPr fontId="1" type="noConversion"/>
  </si>
  <si>
    <t>最终宝箱</t>
    <phoneticPr fontId="1" type="noConversion"/>
  </si>
  <si>
    <t>平均每日行为次数</t>
    <phoneticPr fontId="1" type="noConversion"/>
  </si>
  <si>
    <t>征伐商店代币消耗占比</t>
    <phoneticPr fontId="1" type="noConversion"/>
  </si>
  <si>
    <t>绿豹瞳</t>
  </si>
  <si>
    <t>希望勋章</t>
  </si>
  <si>
    <t>胜利的呼唤</t>
  </si>
  <si>
    <t>天籁琴弦</t>
  </si>
  <si>
    <t>飞翔的月神</t>
  </si>
  <si>
    <t>呢喃月光</t>
  </si>
  <si>
    <t>蓝钻水晶</t>
  </si>
  <si>
    <t>雪之框</t>
  </si>
  <si>
    <t>水晶链</t>
  </si>
  <si>
    <t>未来之眼</t>
  </si>
  <si>
    <t>现实之环</t>
  </si>
  <si>
    <t>过往之翼</t>
  </si>
  <si>
    <t>蓝钴石</t>
  </si>
  <si>
    <t>圣物精华</t>
  </si>
  <si>
    <t>高级圣物精华</t>
  </si>
  <si>
    <t>星源石</t>
  </si>
  <si>
    <t>高级星源石</t>
  </si>
  <si>
    <t>圣恩琥珀</t>
  </si>
  <si>
    <t>VIP0</t>
  </si>
  <si>
    <t>VIP1</t>
  </si>
  <si>
    <t>V14</t>
    <phoneticPr fontId="1" type="noConversion"/>
  </si>
  <si>
    <t>V15</t>
    <phoneticPr fontId="1" type="noConversion"/>
  </si>
  <si>
    <t>平均</t>
    <phoneticPr fontId="1" type="noConversion"/>
  </si>
  <si>
    <t>迭代思路</t>
    <phoneticPr fontId="1" type="noConversion"/>
  </si>
  <si>
    <t>奖励收益</t>
    <phoneticPr fontId="1" type="noConversion"/>
  </si>
  <si>
    <t>蓝钴石收益</t>
    <phoneticPr fontId="1" type="noConversion"/>
  </si>
  <si>
    <t>从下图中可以看出玩家每天花大量的代币去兑换蓝钴石，说明对于蓝钴石的需求量极大</t>
    <phoneticPr fontId="1" type="noConversion"/>
  </si>
  <si>
    <t>希望玩家征伐商店兑换行为从兑换通用材料（蓝钴石）转化为兑换部件</t>
    <phoneticPr fontId="1" type="noConversion"/>
  </si>
  <si>
    <t>让玩家明确对部件的需求而不是蓝钴石的需求</t>
    <phoneticPr fontId="1" type="noConversion"/>
  </si>
  <si>
    <t>因此希望加大征伐中蓝钴石的投放量</t>
    <phoneticPr fontId="1" type="noConversion"/>
  </si>
  <si>
    <t>从下图中可以看出玩家每天每个小精灵开启次数平均在1-2次之间</t>
    <phoneticPr fontId="1" type="noConversion"/>
  </si>
  <si>
    <t>改版后希望能提升玩家每天小精灵开启次数意愿</t>
    <phoneticPr fontId="1" type="noConversion"/>
  </si>
  <si>
    <t>具体方案如下</t>
    <phoneticPr fontId="1" type="noConversion"/>
  </si>
  <si>
    <t>增加小精灵的投入产出</t>
    <phoneticPr fontId="1" type="noConversion"/>
  </si>
  <si>
    <t>在祭礼中增加蓝钴石投放</t>
    <phoneticPr fontId="1" type="noConversion"/>
  </si>
  <si>
    <t>单次开启次数</t>
    <phoneticPr fontId="18" type="noConversion"/>
  </si>
  <si>
    <t>V0</t>
    <phoneticPr fontId="1" type="noConversion"/>
  </si>
  <si>
    <t>V1</t>
  </si>
  <si>
    <t>现在版本</t>
    <phoneticPr fontId="1" type="noConversion"/>
  </si>
  <si>
    <t>调整后</t>
    <phoneticPr fontId="1" type="noConversion"/>
  </si>
  <si>
    <t>调整小精灵每次产量，同时预估每个VIP等级开启意愿上升0.5（即每次开启1-3次）</t>
    <phoneticPr fontId="1" type="noConversion"/>
  </si>
  <si>
    <t>性价比</t>
    <phoneticPr fontId="1" type="noConversion"/>
  </si>
  <si>
    <t>免费</t>
    <phoneticPr fontId="1" type="noConversion"/>
  </si>
  <si>
    <t>现在蓝钴石</t>
    <phoneticPr fontId="18" type="noConversion"/>
  </si>
  <si>
    <t>祭礼中增加蓝钴石产量</t>
    <phoneticPr fontId="1" type="noConversion"/>
  </si>
  <si>
    <t>蓝钴石</t>
    <phoneticPr fontId="1" type="noConversion"/>
  </si>
  <si>
    <t>单价</t>
    <phoneticPr fontId="1" type="noConversion"/>
  </si>
  <si>
    <t>10钻石</t>
    <phoneticPr fontId="1" type="noConversion"/>
  </si>
  <si>
    <t>祭礼产出</t>
    <phoneticPr fontId="1" type="noConversion"/>
  </si>
  <si>
    <t>在前两个普通宝箱中增加投放</t>
    <phoneticPr fontId="1" type="noConversion"/>
  </si>
  <si>
    <t>在第一个和第二个宝箱中分别增加蓝钴石</t>
    <phoneticPr fontId="1" type="noConversion"/>
  </si>
  <si>
    <t>征伐等级</t>
    <phoneticPr fontId="1" type="noConversion"/>
  </si>
  <si>
    <t>第一个宝箱</t>
    <phoneticPr fontId="1" type="noConversion"/>
  </si>
  <si>
    <t>第二个宝箱</t>
    <phoneticPr fontId="1" type="noConversion"/>
  </si>
  <si>
    <t>圣物精华收益</t>
    <phoneticPr fontId="1" type="noConversion"/>
  </si>
  <si>
    <t>从下图中可以看出玩家每天花大量的代币去兑换圣物精华，说明对于圣物精华的需求量极大</t>
  </si>
  <si>
    <t>因此希望加大征伐中圣物精华的投放量</t>
  </si>
  <si>
    <t>希望玩家征伐商店兑换行为从兑换通用材料（圣物精华）转化为兑换部件</t>
    <phoneticPr fontId="1" type="noConversion"/>
  </si>
  <si>
    <t>具体方案</t>
    <phoneticPr fontId="1" type="noConversion"/>
  </si>
  <si>
    <t>加大最后2个宝箱中圣物精华的数量</t>
    <phoneticPr fontId="1" type="noConversion"/>
  </si>
  <si>
    <t>祭礼中增加圣物精华</t>
    <phoneticPr fontId="1" type="noConversion"/>
  </si>
  <si>
    <t>征伐等级</t>
    <phoneticPr fontId="18" type="noConversion"/>
  </si>
  <si>
    <t>圣物精华</t>
    <phoneticPr fontId="18" type="noConversion"/>
  </si>
  <si>
    <t>第三个箱子</t>
    <phoneticPr fontId="1" type="noConversion"/>
  </si>
  <si>
    <t>第四个箱子</t>
    <phoneticPr fontId="1" type="noConversion"/>
  </si>
  <si>
    <t>调整普通第3,4宝箱中圣物精华产量</t>
    <phoneticPr fontId="1" type="noConversion"/>
  </si>
  <si>
    <t>二选一</t>
    <phoneticPr fontId="18" type="noConversion"/>
  </si>
  <si>
    <t>三选一</t>
    <phoneticPr fontId="18" type="noConversion"/>
  </si>
  <si>
    <t>可掉物品平均分配（三选一，或4选1）</t>
    <phoneticPr fontId="18" type="noConversion"/>
  </si>
  <si>
    <t>50%概率出</t>
    <phoneticPr fontId="18" type="noConversion"/>
  </si>
  <si>
    <t>//征伐最终宝箱</t>
    <phoneticPr fontId="18" type="noConversion"/>
  </si>
  <si>
    <t>铜宝箱</t>
    <phoneticPr fontId="18" type="noConversion"/>
  </si>
  <si>
    <t>银宝箱</t>
    <phoneticPr fontId="18" type="noConversion"/>
  </si>
  <si>
    <t>金宝箱</t>
    <phoneticPr fontId="18" type="noConversion"/>
  </si>
  <si>
    <t>远征币</t>
    <phoneticPr fontId="18" type="noConversion"/>
  </si>
  <si>
    <t>星源石</t>
    <phoneticPr fontId="18" type="noConversion"/>
  </si>
  <si>
    <t>钻石</t>
    <phoneticPr fontId="18" type="noConversion"/>
  </si>
  <si>
    <t>初级魔星石</t>
    <phoneticPr fontId="18" type="noConversion"/>
  </si>
  <si>
    <t>高级圣物精华</t>
    <phoneticPr fontId="18" type="noConversion"/>
  </si>
  <si>
    <t>高级星源石</t>
    <phoneticPr fontId="18" type="noConversion"/>
  </si>
  <si>
    <t>中级魔星石</t>
    <phoneticPr fontId="18" type="noConversion"/>
  </si>
  <si>
    <t>圣恩琥珀</t>
    <phoneticPr fontId="18" type="noConversion"/>
  </si>
  <si>
    <t>紫色圣物(极冰之晶、无言之书）</t>
    <phoneticPr fontId="18" type="noConversion"/>
  </si>
  <si>
    <t>远征币</t>
    <phoneticPr fontId="1" type="noConversion"/>
  </si>
  <si>
    <t>圣物精华</t>
    <phoneticPr fontId="1" type="noConversion"/>
  </si>
  <si>
    <t>星源石</t>
    <phoneticPr fontId="1" type="noConversion"/>
  </si>
  <si>
    <t>绿色圣物自选箱</t>
    <phoneticPr fontId="1" type="noConversion"/>
  </si>
  <si>
    <t>未完成</t>
    <phoneticPr fontId="1" type="noConversion"/>
  </si>
  <si>
    <t>祭礼中增加圣物精华掉落</t>
    <phoneticPr fontId="1" type="noConversion"/>
  </si>
  <si>
    <t>30钻石</t>
    <phoneticPr fontId="1" type="noConversion"/>
  </si>
  <si>
    <t>操作体验</t>
    <phoneticPr fontId="1" type="noConversion"/>
  </si>
  <si>
    <t>主界面</t>
    <phoneticPr fontId="1" type="noConversion"/>
  </si>
  <si>
    <t>普通宝箱</t>
    <phoneticPr fontId="1" type="noConversion"/>
  </si>
  <si>
    <t>取消点击后弹窗，保留原本tips设计</t>
    <phoneticPr fontId="1" type="noConversion"/>
  </si>
  <si>
    <t>增加可开启的动态效果</t>
    <phoneticPr fontId="1" type="noConversion"/>
  </si>
  <si>
    <t>即当宝箱可点击开启时，宝箱增加左右晃动的动态效果或者增加光芒线</t>
    <phoneticPr fontId="1" type="noConversion"/>
  </si>
  <si>
    <t>点击后直接获得道具奖励</t>
    <phoneticPr fontId="1" type="noConversion"/>
  </si>
  <si>
    <t>龙族宝藏</t>
    <phoneticPr fontId="1" type="noConversion"/>
  </si>
  <si>
    <t>点击打开龙族宝藏时，如果宝藏还没解锁，则在界面中增加掉落信息</t>
    <phoneticPr fontId="1" type="noConversion"/>
  </si>
  <si>
    <t>加强藏宝点的表现形式，包括藏宝点的标记（可以周围压暗把藏宝点突出）和铁锹的动画表现</t>
    <phoneticPr fontId="1" type="noConversion"/>
  </si>
  <si>
    <t>点击挖取后，会出现了一个金光灿灿的宝箱</t>
    <phoneticPr fontId="1" type="noConversion"/>
  </si>
  <si>
    <t>（需要UI帮忙设计完整表现）</t>
    <phoneticPr fontId="1" type="noConversion"/>
  </si>
  <si>
    <t>小精灵</t>
    <phoneticPr fontId="1" type="noConversion"/>
  </si>
  <si>
    <t>取消蓝钴石上随机范围显示</t>
    <phoneticPr fontId="1" type="noConversion"/>
  </si>
  <si>
    <t>女神祝福</t>
    <phoneticPr fontId="1" type="noConversion"/>
  </si>
  <si>
    <t>取消选择后弹出2级确认弹窗</t>
    <phoneticPr fontId="1" type="noConversion"/>
  </si>
  <si>
    <t>同时加强buff效果，加强方案</t>
    <phoneticPr fontId="1" type="noConversion"/>
  </si>
  <si>
    <t>增加每一级攻防血加成比值</t>
    <phoneticPr fontId="1" type="noConversion"/>
  </si>
  <si>
    <t>迭代龙族宝藏UI界面效果，使宝藏更像宝藏（美术已出新的宝藏地图效果）</t>
    <phoneticPr fontId="1" type="noConversion"/>
  </si>
  <si>
    <t>胜利宝箱</t>
    <phoneticPr fontId="1" type="noConversion"/>
  </si>
  <si>
    <t>扫荡机制调整</t>
    <phoneticPr fontId="1" type="noConversion"/>
  </si>
  <si>
    <t>调整扫荡机制</t>
    <phoneticPr fontId="1" type="noConversion"/>
  </si>
  <si>
    <t>原来根据挑战关卡数决定下次重置可简易战斗的关卡数量</t>
    <phoneticPr fontId="1" type="noConversion"/>
  </si>
  <si>
    <t>通关表现</t>
    <phoneticPr fontId="1" type="noConversion"/>
  </si>
  <si>
    <t>优化通关表现</t>
    <phoneticPr fontId="1" type="noConversion"/>
  </si>
  <si>
    <t>取消从头扫到位的通关表现</t>
    <phoneticPr fontId="1" type="noConversion"/>
  </si>
  <si>
    <t>通关后直接播放通关表现</t>
    <phoneticPr fontId="1" type="noConversion"/>
  </si>
  <si>
    <t>通关表现动画进行优化（包括通关表现的2d表现和动画过程）</t>
    <phoneticPr fontId="1" type="noConversion"/>
  </si>
  <si>
    <t>（以UI设计为准）</t>
    <phoneticPr fontId="1" type="noConversion"/>
  </si>
  <si>
    <t>增加本次征伐获得奖励预览</t>
    <phoneticPr fontId="1" type="noConversion"/>
  </si>
  <si>
    <t>可以点击关闭按钮关闭界面，或者N秒后自动关闭界面</t>
    <phoneticPr fontId="1" type="noConversion"/>
  </si>
  <si>
    <t>该奖励为本次征伐获得奖励预览，相同道具数量叠加</t>
    <phoneticPr fontId="1" type="noConversion"/>
  </si>
  <si>
    <t>开启后小花仙播放撒花动作，同时配合撒花特效（需要美术动作和特效支持）</t>
    <phoneticPr fontId="1" type="noConversion"/>
  </si>
  <si>
    <t>表现增加：当选取了buff后，界面关闭，buff图标在征伐主界面中间停顿1秒后变成光点飞向右上角</t>
    <phoneticPr fontId="1" type="noConversion"/>
  </si>
  <si>
    <t>（具体样式以UI设计为主）</t>
    <phoneticPr fontId="1" type="noConversion"/>
  </si>
  <si>
    <t>加强攻防血buff的出现权重比例（或者只保留攻防血，其他buff去除）</t>
    <phoneticPr fontId="1" type="noConversion"/>
  </si>
  <si>
    <t>最终效果是希望玩家获得buff后能打过比自身战力更高的玩家</t>
    <phoneticPr fontId="1" type="noConversion"/>
  </si>
  <si>
    <t>调整主界面中各关卡显示规则</t>
    <phoneticPr fontId="1" type="noConversion"/>
  </si>
  <si>
    <t>未开启的关卡统一压暗效果</t>
    <phoneticPr fontId="1" type="noConversion"/>
  </si>
  <si>
    <t>征伐商店</t>
    <phoneticPr fontId="1" type="noConversion"/>
  </si>
  <si>
    <t>调整最终宝箱内容详见下文</t>
    <phoneticPr fontId="1" type="noConversion"/>
  </si>
  <si>
    <t>绿色圣物</t>
    <phoneticPr fontId="1" type="noConversion"/>
  </si>
  <si>
    <t>蓝色圣物</t>
    <phoneticPr fontId="1" type="noConversion"/>
  </si>
  <si>
    <t>紫色圣物</t>
    <phoneticPr fontId="1" type="noConversion"/>
  </si>
  <si>
    <t>圣恩琥珀</t>
    <phoneticPr fontId="1" type="noConversion"/>
  </si>
  <si>
    <t>金宝箱</t>
    <phoneticPr fontId="1" type="noConversion"/>
  </si>
  <si>
    <t>自选箱</t>
    <phoneticPr fontId="1" type="noConversion"/>
  </si>
  <si>
    <t>选2</t>
    <phoneticPr fontId="1" type="noConversion"/>
  </si>
  <si>
    <t>选3</t>
    <phoneticPr fontId="1" type="noConversion"/>
  </si>
  <si>
    <t>必给</t>
    <phoneticPr fontId="1" type="noConversion"/>
  </si>
  <si>
    <t>最终宝箱收益</t>
    <phoneticPr fontId="1" type="noConversion"/>
  </si>
  <si>
    <t>圣恩琥珀投放</t>
    <phoneticPr fontId="1" type="noConversion"/>
  </si>
  <si>
    <t>祭礼中增加圣恩琥珀掉落</t>
    <phoneticPr fontId="1" type="noConversion"/>
  </si>
  <si>
    <t>300钻石</t>
    <phoneticPr fontId="1" type="noConversion"/>
  </si>
  <si>
    <t>商店中主要优化方向有2点</t>
    <phoneticPr fontId="1" type="noConversion"/>
  </si>
  <si>
    <t>增加紫色圣物投放</t>
    <phoneticPr fontId="1" type="noConversion"/>
  </si>
  <si>
    <t>增加推荐规则</t>
    <phoneticPr fontId="1" type="noConversion"/>
  </si>
  <si>
    <t>推荐规则如下</t>
    <phoneticPr fontId="1" type="noConversion"/>
  </si>
  <si>
    <t>只针对圣物部件进行推荐</t>
    <phoneticPr fontId="1" type="noConversion"/>
  </si>
  <si>
    <t>推荐的部件必须是玩家可以兑换的部件</t>
    <phoneticPr fontId="1" type="noConversion"/>
  </si>
  <si>
    <t>未达到限购条件</t>
    <phoneticPr fontId="1" type="noConversion"/>
  </si>
  <si>
    <t>已达到购买限制条件（即征伐等级条件）</t>
    <phoneticPr fontId="1" type="noConversion"/>
  </si>
  <si>
    <t>当前拥有的代币量可进行至少一次兑换</t>
    <phoneticPr fontId="1" type="noConversion"/>
  </si>
  <si>
    <t>最多只推荐3个圣物部件</t>
    <phoneticPr fontId="1" type="noConversion"/>
  </si>
  <si>
    <t>优先推荐未激活圣物部件</t>
    <phoneticPr fontId="1" type="noConversion"/>
  </si>
  <si>
    <t>按照圣物品质优先推荐，品质相同时优先推荐ID较大的圣物</t>
    <phoneticPr fontId="1" type="noConversion"/>
  </si>
  <si>
    <t>当没有未激活的部件或者未激活的部件受条件限制时</t>
    <phoneticPr fontId="1" type="noConversion"/>
  </si>
  <si>
    <t>则推荐圣物进阶所需部件（按照品质，优先推荐高品质的部件）</t>
    <phoneticPr fontId="1" type="noConversion"/>
  </si>
  <si>
    <t>则不予以推荐</t>
    <phoneticPr fontId="1" type="noConversion"/>
  </si>
  <si>
    <t>当没有未激活或者进阶所需的部件，或者部件受购买条件限制时</t>
    <phoneticPr fontId="1" type="noConversion"/>
  </si>
  <si>
    <t>最终宝箱中增加圣物精华产出</t>
    <phoneticPr fontId="1" type="noConversion"/>
  </si>
  <si>
    <t>原价格</t>
    <phoneticPr fontId="1" type="noConversion"/>
  </si>
  <si>
    <t>调整价格</t>
    <phoneticPr fontId="1" type="noConversion"/>
  </si>
  <si>
    <t>包括普通宝箱，女神祝福，小花仙，藏宝图，胜利宝箱</t>
    <phoneticPr fontId="1" type="noConversion"/>
  </si>
  <si>
    <t>同时在普通宝箱，女神祝福，小花仙，藏宝图，胜利宝箱增加光芒线</t>
    <phoneticPr fontId="1" type="noConversion"/>
  </si>
  <si>
    <t>在可挑战的关卡增加表现突出当前要打的关卡是什么</t>
    <phoneticPr fontId="1" type="noConversion"/>
  </si>
  <si>
    <t>新增简易战斗按钮，勾选后挑战时直接进行简易战斗（参考世界树）</t>
    <phoneticPr fontId="1" type="noConversion"/>
  </si>
  <si>
    <t>调整下方按钮位置，把规则说明按钮置前</t>
    <phoneticPr fontId="1" type="noConversion"/>
  </si>
  <si>
    <t>同时在龙族宝藏按钮上增加通用按钮特效（常驻）</t>
    <phoneticPr fontId="1" type="noConversion"/>
  </si>
  <si>
    <t>相同道具数量叠加（tips需要根据道具数量自动调节长短）</t>
    <phoneticPr fontId="1" type="noConversion"/>
  </si>
  <si>
    <t>如果没有收获时，tips内显示暂无收获</t>
    <phoneticPr fontId="1" type="noConversion"/>
  </si>
  <si>
    <t>掉落显示明确分为两个模块</t>
    <phoneticPr fontId="1" type="noConversion"/>
  </si>
  <si>
    <t>开一次（免费）可以获得的奖励</t>
    <phoneticPr fontId="1" type="noConversion"/>
  </si>
  <si>
    <t>开启多次可获得奖励信息</t>
    <phoneticPr fontId="1" type="noConversion"/>
  </si>
  <si>
    <t>同时开启多次需要和开启一次效果有明显华丽度的区分</t>
    <phoneticPr fontId="1" type="noConversion"/>
  </si>
  <si>
    <t>当只剩下一次开启激活则只保留显示开启一次的信息内容</t>
    <phoneticPr fontId="1" type="noConversion"/>
  </si>
  <si>
    <t>调整女神祝福buff机制，buff库分为</t>
    <phoneticPr fontId="1" type="noConversion"/>
  </si>
  <si>
    <t>每次女神祝福从普通buff里选出2个不重复的buff</t>
    <phoneticPr fontId="1" type="noConversion"/>
  </si>
  <si>
    <t>从付费buff选出一个</t>
    <phoneticPr fontId="1" type="noConversion"/>
  </si>
  <si>
    <t>玩家可以花费一定钻石选择付费的buff也可以免费选择普通buff</t>
    <phoneticPr fontId="1" type="noConversion"/>
  </si>
  <si>
    <t>（PS：只能选择一个，同时付费buff效果翻倍）</t>
    <phoneticPr fontId="1" type="noConversion"/>
  </si>
  <si>
    <t>当玩家点击选择付费buff时需要进行2次弹窗确认</t>
    <phoneticPr fontId="1" type="noConversion"/>
  </si>
  <si>
    <t>同时普通buff按钮上的特效取消，付费buff按钮上增加特效</t>
    <phoneticPr fontId="1" type="noConversion"/>
  </si>
  <si>
    <t>当宝箱从地面出现后，自动打开（打开播放通用宝箱开启动画）获得奖励</t>
    <phoneticPr fontId="1" type="noConversion"/>
  </si>
  <si>
    <t>现在调整为，玩家在主界面勾选了简易战斗即可简易战斗</t>
    <phoneticPr fontId="1" type="noConversion"/>
  </si>
  <si>
    <t>根据反馈调整方案</t>
    <phoneticPr fontId="1" type="noConversion"/>
  </si>
  <si>
    <t>新增收获浏览图标，鼠标移动上去可查看该次征伐所收获的总奖励</t>
    <phoneticPr fontId="1" type="noConversion"/>
  </si>
  <si>
    <t>PS：在女神祝福图标下面需要展示已选择的具体的buff图标和信息</t>
    <phoneticPr fontId="1" type="noConversion"/>
  </si>
  <si>
    <t>PS：需要增加光芒特效，同时有宝箱的印记（有宝箱的头露出）</t>
    <phoneticPr fontId="1" type="noConversion"/>
  </si>
  <si>
    <t>普通buff和付费buff（随机显示buff）</t>
    <phoneticPr fontId="1" type="noConversion"/>
  </si>
  <si>
    <t>原本界面底下的文字放置到上方（如效果图所示）</t>
    <phoneticPr fontId="1" type="noConversion"/>
  </si>
  <si>
    <t>同时界面中只保留挑战按钮，取消到建议战斗按钮。在挑战按钮上增加通用按钮特效</t>
    <phoneticPr fontId="1" type="noConversion"/>
  </si>
  <si>
    <t>（需要与程序沟通后才制作）</t>
    <phoneticPr fontId="1" type="noConversion"/>
  </si>
  <si>
    <t>当解锁藏宝地点后，点击藏宝点后直接关闭界面，返回到征伐主界面并前往所对应的藏宝点</t>
    <phoneticPr fontId="1" type="noConversion"/>
  </si>
  <si>
    <t>PS：标记的藏宝点需要做放大缩小的呼吸装效果（可参考装备镶嵌未解锁的样式）</t>
    <phoneticPr fontId="1" type="noConversion"/>
  </si>
  <si>
    <t>在界面中显示具体龙族宝藏掉落（最多显示3个），显示的道具优先显示高品质的道具（或者表中增加个字段专门用于显示掉落）</t>
    <phoneticPr fontId="1" type="noConversion"/>
  </si>
  <si>
    <t>掉落道具需要增加光芒线</t>
    <phoneticPr fontId="1" type="noConversion"/>
  </si>
  <si>
    <t>最终宝箱开启规则和界面表达将做一定程度的修改，下文从这两个方面进行说明</t>
    <phoneticPr fontId="1" type="noConversion"/>
  </si>
  <si>
    <t>规则调整</t>
    <phoneticPr fontId="1" type="noConversion"/>
  </si>
  <si>
    <t>从原来3个宝箱任选一个调整为同一个宝箱开启最多可开启3次</t>
    <phoneticPr fontId="1" type="noConversion"/>
  </si>
  <si>
    <t>第一次：免费</t>
    <phoneticPr fontId="1" type="noConversion"/>
  </si>
  <si>
    <t>第二次：150蓝钻</t>
    <phoneticPr fontId="1" type="noConversion"/>
  </si>
  <si>
    <t>第三次：300金钻</t>
    <phoneticPr fontId="1" type="noConversion"/>
  </si>
  <si>
    <t>界面调整</t>
    <phoneticPr fontId="1" type="noConversion"/>
  </si>
  <si>
    <t>新增</t>
    <phoneticPr fontId="1" type="noConversion"/>
  </si>
  <si>
    <t>在主界面进度条下方增加征伐奖励预览</t>
    <phoneticPr fontId="1" type="noConversion"/>
  </si>
  <si>
    <t>新增征伐奖励预览表</t>
    <phoneticPr fontId="1" type="noConversion"/>
  </si>
  <si>
    <t>static_zhengfa_reward</t>
    <phoneticPr fontId="1" type="noConversion"/>
  </si>
  <si>
    <t>id</t>
    <phoneticPr fontId="1" type="noConversion"/>
  </si>
  <si>
    <t>Lv</t>
    <phoneticPr fontId="1" type="noConversion"/>
  </si>
  <si>
    <t>item_show</t>
    <phoneticPr fontId="1" type="noConversion"/>
  </si>
  <si>
    <t>唯一ID</t>
    <phoneticPr fontId="1" type="noConversion"/>
  </si>
  <si>
    <t>征伐等级</t>
    <phoneticPr fontId="1" type="noConversion"/>
  </si>
  <si>
    <t>道具展示</t>
    <phoneticPr fontId="1" type="noConversion"/>
  </si>
  <si>
    <t>int</t>
    <phoneticPr fontId="1" type="noConversion"/>
  </si>
  <si>
    <t>string</t>
    <phoneticPr fontId="1" type="noConversion"/>
  </si>
  <si>
    <t>新增</t>
    <phoneticPr fontId="1" type="noConversion"/>
  </si>
  <si>
    <t>2.0</t>
    <phoneticPr fontId="1" type="noConversion"/>
  </si>
  <si>
    <t>3.0</t>
    <phoneticPr fontId="1" type="noConversion"/>
  </si>
  <si>
    <t>调整最终宝箱开启方案</t>
    <phoneticPr fontId="1" type="noConversion"/>
  </si>
  <si>
    <t>征伐等级奖励预览</t>
    <phoneticPr fontId="1" type="noConversion"/>
  </si>
  <si>
    <t>新增征伐等级奖励预览方案</t>
    <phoneticPr fontId="1" type="noConversion"/>
  </si>
  <si>
    <t>取消女神祝福buff图标，获得的buff内容如上图所示横排在右上角</t>
    <phoneticPr fontId="1" type="noConversion"/>
  </si>
  <si>
    <t>图标上显示等级，图标下显示加成效果。鼠标移动到图标上显示tips</t>
    <phoneticPr fontId="1" type="noConversion"/>
  </si>
  <si>
    <t>调整</t>
    <phoneticPr fontId="1" type="noConversion"/>
  </si>
  <si>
    <t>如上图所示，界面效果与世界树开启宝箱的界面效果基本一致</t>
    <phoneticPr fontId="1" type="noConversion"/>
  </si>
  <si>
    <t>点击开启宝箱后，播放最高级宝箱开启动画</t>
    <phoneticPr fontId="1" type="noConversion"/>
  </si>
  <si>
    <t>打开界面，背景压黑程度与女神祝福的背景压暗程度一致</t>
    <phoneticPr fontId="1" type="noConversion"/>
  </si>
  <si>
    <t>点击图标可查看各级征伐奖励预览</t>
    <phoneticPr fontId="1" type="noConversion"/>
  </si>
  <si>
    <t>如下图</t>
    <phoneticPr fontId="1" type="noConversion"/>
  </si>
  <si>
    <t>新增道具置前，且同时增加ICON底下光芒线特效表现（如下图ICON底下光芒线）</t>
    <phoneticPr fontId="1" type="noConversion"/>
  </si>
  <si>
    <t>每行最多显示10种道具</t>
    <phoneticPr fontId="1" type="noConversion"/>
  </si>
  <si>
    <t>item_show字段填写方法：道具ID：数量：是否新增|道具ID：数量：是否新增</t>
    <phoneticPr fontId="1" type="noConversion"/>
  </si>
  <si>
    <t>4.0</t>
    <phoneticPr fontId="1" type="noConversion"/>
  </si>
</sst>
</file>

<file path=xl/styles.xml><?xml version="1.0" encoding="utf-8"?>
<styleSheet xmlns="http://schemas.openxmlformats.org/spreadsheetml/2006/main">
  <numFmts count="1">
    <numFmt numFmtId="176" formatCode="0.00_ "/>
  </numFmts>
  <fonts count="22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0"/>
      <color theme="1"/>
      <name val="微软雅黑"/>
      <family val="2"/>
      <charset val="134"/>
    </font>
    <font>
      <b/>
      <sz val="10"/>
      <color theme="1"/>
      <name val="微软雅黑"/>
      <family val="2"/>
      <charset val="134"/>
    </font>
    <font>
      <b/>
      <sz val="9"/>
      <color theme="1"/>
      <name val="宋体"/>
      <family val="3"/>
      <charset val="134"/>
    </font>
    <font>
      <sz val="9"/>
      <color theme="1"/>
      <name val="宋体"/>
      <family val="3"/>
      <charset val="134"/>
    </font>
    <font>
      <sz val="10"/>
      <color theme="1"/>
      <name val="宋体"/>
      <family val="3"/>
      <charset val="134"/>
    </font>
    <font>
      <u/>
      <sz val="12"/>
      <color indexed="12"/>
      <name val="宋体"/>
      <family val="3"/>
      <charset val="134"/>
    </font>
    <font>
      <u/>
      <sz val="10"/>
      <color indexed="12"/>
      <name val="微软雅黑"/>
      <family val="2"/>
      <charset val="134"/>
    </font>
    <font>
      <b/>
      <sz val="14"/>
      <color theme="1"/>
      <name val="微软雅黑"/>
      <family val="2"/>
      <charset val="134"/>
    </font>
    <font>
      <sz val="11"/>
      <color theme="1"/>
      <name val="宋体"/>
      <family val="3"/>
      <charset val="134"/>
    </font>
    <font>
      <sz val="11"/>
      <color theme="1"/>
      <name val="微软雅黑"/>
      <family val="2"/>
      <charset val="134"/>
    </font>
    <font>
      <sz val="11"/>
      <color rgb="FF000000"/>
      <name val="宋体"/>
      <family val="3"/>
      <charset val="134"/>
    </font>
    <font>
      <b/>
      <sz val="11"/>
      <color rgb="FF000000"/>
      <name val="宋体"/>
      <family val="3"/>
      <charset val="134"/>
    </font>
    <font>
      <sz val="11"/>
      <color rgb="FF0000FF"/>
      <name val="宋体"/>
      <family val="3"/>
      <charset val="134"/>
    </font>
    <font>
      <sz val="11"/>
      <color rgb="FFC0C0C0"/>
      <name val="宋体"/>
      <family val="3"/>
      <charset val="134"/>
    </font>
    <font>
      <strike/>
      <sz val="11"/>
      <color rgb="FFC0C0C0"/>
      <name val="宋体"/>
      <family val="3"/>
      <charset val="134"/>
    </font>
    <font>
      <sz val="9"/>
      <name val="宋体"/>
      <family val="3"/>
      <charset val="134"/>
      <scheme val="minor"/>
    </font>
    <font>
      <sz val="11"/>
      <color theme="0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sz val="11"/>
      <color rgb="FFFF0000"/>
      <name val="微软雅黑"/>
      <family val="2"/>
      <charset val="134"/>
    </font>
  </fonts>
  <fills count="1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99CC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medium">
        <color auto="1"/>
      </top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indexed="64"/>
      </right>
      <top/>
      <bottom style="medium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>
      <alignment vertical="center"/>
    </xf>
    <xf numFmtId="9" fontId="2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top"/>
      <protection locked="0"/>
    </xf>
  </cellStyleXfs>
  <cellXfs count="89">
    <xf numFmtId="0" fontId="0" fillId="0" borderId="0" xfId="0">
      <alignment vertical="center"/>
    </xf>
    <xf numFmtId="0" fontId="3" fillId="2" borderId="0" xfId="0" applyFont="1" applyFill="1">
      <alignment vertical="center"/>
    </xf>
    <xf numFmtId="0" fontId="4" fillId="2" borderId="0" xfId="0" applyFont="1" applyFill="1" applyAlignment="1">
      <alignment horizontal="right"/>
    </xf>
    <xf numFmtId="0" fontId="5" fillId="3" borderId="1" xfId="0" applyFont="1" applyFill="1" applyBorder="1" applyAlignment="1">
      <alignment horizontal="center" vertical="top" wrapText="1"/>
    </xf>
    <xf numFmtId="49" fontId="6" fillId="0" borderId="1" xfId="0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justify" vertical="center" wrapText="1"/>
    </xf>
    <xf numFmtId="0" fontId="6" fillId="0" borderId="1" xfId="0" applyFont="1" applyBorder="1" applyAlignment="1">
      <alignment horizontal="center" vertical="center" wrapText="1"/>
    </xf>
    <xf numFmtId="14" fontId="7" fillId="0" borderId="1" xfId="0" applyNumberFormat="1" applyFont="1" applyBorder="1" applyAlignment="1">
      <alignment horizontal="center" vertical="center" wrapText="1"/>
    </xf>
    <xf numFmtId="49" fontId="6" fillId="0" borderId="1" xfId="0" applyNumberFormat="1" applyFont="1" applyBorder="1" applyAlignment="1">
      <alignment horizontal="left" vertical="center" wrapText="1"/>
    </xf>
    <xf numFmtId="0" fontId="9" fillId="2" borderId="0" xfId="2" applyFont="1" applyFill="1" applyAlignment="1" applyProtection="1">
      <alignment vertical="center"/>
    </xf>
    <xf numFmtId="0" fontId="10" fillId="2" borderId="0" xfId="0" applyFont="1" applyFill="1">
      <alignment vertical="center"/>
    </xf>
    <xf numFmtId="0" fontId="11" fillId="2" borderId="0" xfId="0" applyFont="1" applyFill="1" applyAlignment="1">
      <alignment horizontal="left" vertical="center"/>
    </xf>
    <xf numFmtId="0" fontId="12" fillId="2" borderId="0" xfId="0" applyFont="1" applyFill="1">
      <alignment vertical="center"/>
    </xf>
    <xf numFmtId="0" fontId="13" fillId="2" borderId="0" xfId="0" applyFont="1" applyFill="1" applyAlignment="1">
      <alignment horizontal="left" vertical="center"/>
    </xf>
    <xf numFmtId="0" fontId="13" fillId="4" borderId="0" xfId="0" applyFont="1" applyFill="1" applyAlignment="1">
      <alignment horizontal="left" vertical="center"/>
    </xf>
    <xf numFmtId="0" fontId="12" fillId="4" borderId="0" xfId="0" applyFont="1" applyFill="1">
      <alignment vertical="center"/>
    </xf>
    <xf numFmtId="0" fontId="3" fillId="4" borderId="0" xfId="0" applyFont="1" applyFill="1">
      <alignment vertical="center"/>
    </xf>
    <xf numFmtId="0" fontId="13" fillId="5" borderId="0" xfId="0" applyFont="1" applyFill="1" applyAlignment="1">
      <alignment horizontal="left" vertical="center"/>
    </xf>
    <xf numFmtId="0" fontId="12" fillId="5" borderId="0" xfId="0" applyFont="1" applyFill="1">
      <alignment vertical="center"/>
    </xf>
    <xf numFmtId="0" fontId="3" fillId="5" borderId="0" xfId="0" applyFont="1" applyFill="1">
      <alignment vertical="center"/>
    </xf>
    <xf numFmtId="0" fontId="16" fillId="2" borderId="0" xfId="0" applyFont="1" applyFill="1" applyAlignment="1">
      <alignment horizontal="left" vertical="center"/>
    </xf>
    <xf numFmtId="0" fontId="17" fillId="2" borderId="0" xfId="0" applyFont="1" applyFill="1" applyAlignment="1">
      <alignment horizontal="left" vertical="center"/>
    </xf>
    <xf numFmtId="0" fontId="12" fillId="2" borderId="0" xfId="0" applyFont="1" applyFill="1" applyAlignment="1">
      <alignment vertical="center"/>
    </xf>
    <xf numFmtId="0" fontId="3" fillId="2" borderId="0" xfId="0" applyFont="1" applyFill="1" applyAlignment="1">
      <alignment vertical="center"/>
    </xf>
    <xf numFmtId="0" fontId="12" fillId="4" borderId="1" xfId="0" applyFont="1" applyFill="1" applyBorder="1" applyAlignment="1">
      <alignment horizontal="center"/>
    </xf>
    <xf numFmtId="0" fontId="12" fillId="2" borderId="0" xfId="0" applyFont="1" applyFill="1" applyAlignment="1"/>
    <xf numFmtId="0" fontId="19" fillId="6" borderId="1" xfId="0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/>
    </xf>
    <xf numFmtId="0" fontId="12" fillId="7" borderId="1" xfId="0" applyFont="1" applyFill="1" applyBorder="1" applyAlignment="1"/>
    <xf numFmtId="0" fontId="12" fillId="7" borderId="1" xfId="0" applyFont="1" applyFill="1" applyBorder="1" applyAlignment="1">
      <alignment horizontal="center"/>
    </xf>
    <xf numFmtId="14" fontId="12" fillId="7" borderId="1" xfId="0" applyNumberFormat="1" applyFont="1" applyFill="1" applyBorder="1" applyAlignment="1">
      <alignment horizontal="center" vertical="center"/>
    </xf>
    <xf numFmtId="10" fontId="12" fillId="2" borderId="1" xfId="0" applyNumberFormat="1" applyFont="1" applyFill="1" applyBorder="1" applyAlignment="1">
      <alignment horizontal="center"/>
    </xf>
    <xf numFmtId="0" fontId="12" fillId="0" borderId="1" xfId="0" applyFont="1" applyBorder="1" applyAlignment="1">
      <alignment horizontal="center"/>
    </xf>
    <xf numFmtId="0" fontId="12" fillId="2" borderId="0" xfId="0" applyFont="1" applyFill="1" applyAlignment="1">
      <alignment horizontal="center"/>
    </xf>
    <xf numFmtId="0" fontId="19" fillId="6" borderId="1" xfId="0" applyFont="1" applyFill="1" applyBorder="1" applyAlignment="1">
      <alignment horizontal="center"/>
    </xf>
    <xf numFmtId="0" fontId="12" fillId="0" borderId="1" xfId="0" applyFont="1" applyBorder="1">
      <alignment vertical="center"/>
    </xf>
    <xf numFmtId="176" fontId="12" fillId="2" borderId="1" xfId="0" applyNumberFormat="1" applyFont="1" applyFill="1" applyBorder="1" applyAlignment="1">
      <alignment horizontal="center" vertical="center"/>
    </xf>
    <xf numFmtId="0" fontId="3" fillId="7" borderId="1" xfId="0" applyFont="1" applyFill="1" applyBorder="1" applyAlignment="1">
      <alignment horizontal="center" vertical="center"/>
    </xf>
    <xf numFmtId="0" fontId="3" fillId="8" borderId="1" xfId="0" applyFont="1" applyFill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10" fontId="12" fillId="0" borderId="1" xfId="1" applyNumberFormat="1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2" fillId="4" borderId="1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2" borderId="0" xfId="0" applyFont="1" applyFill="1" applyAlignment="1">
      <alignment horizontal="center" vertical="center"/>
    </xf>
    <xf numFmtId="0" fontId="12" fillId="2" borderId="1" xfId="0" applyFont="1" applyFill="1" applyBorder="1">
      <alignment vertical="center"/>
    </xf>
    <xf numFmtId="0" fontId="12" fillId="9" borderId="1" xfId="0" applyFont="1" applyFill="1" applyBorder="1" applyAlignment="1">
      <alignment horizontal="center" vertical="center"/>
    </xf>
    <xf numFmtId="0" fontId="12" fillId="0" borderId="2" xfId="0" applyFont="1" applyBorder="1" applyAlignment="1">
      <alignment horizontal="center" vertical="center"/>
    </xf>
    <xf numFmtId="0" fontId="12" fillId="0" borderId="3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0" fontId="12" fillId="0" borderId="5" xfId="0" applyFont="1" applyBorder="1" applyAlignment="1">
      <alignment horizontal="left" vertical="center"/>
    </xf>
    <xf numFmtId="0" fontId="12" fillId="12" borderId="0" xfId="0" applyFont="1" applyFill="1" applyAlignment="1">
      <alignment horizontal="center" vertical="center"/>
    </xf>
    <xf numFmtId="0" fontId="12" fillId="13" borderId="8" xfId="0" applyFont="1" applyFill="1" applyBorder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12" fillId="14" borderId="7" xfId="0" applyFont="1" applyFill="1" applyBorder="1" applyAlignment="1">
      <alignment horizontal="center" vertical="center"/>
    </xf>
    <xf numFmtId="0" fontId="12" fillId="14" borderId="4" xfId="0" applyFont="1" applyFill="1" applyBorder="1" applyAlignment="1">
      <alignment horizontal="center" vertical="center"/>
    </xf>
    <xf numFmtId="0" fontId="12" fillId="14" borderId="5" xfId="0" applyFont="1" applyFill="1" applyBorder="1" applyAlignment="1">
      <alignment horizontal="center" vertical="center"/>
    </xf>
    <xf numFmtId="0" fontId="12" fillId="14" borderId="9" xfId="0" applyFont="1" applyFill="1" applyBorder="1" applyAlignment="1">
      <alignment horizontal="center" vertical="center"/>
    </xf>
    <xf numFmtId="0" fontId="12" fillId="14" borderId="0" xfId="0" applyFont="1" applyFill="1" applyAlignment="1">
      <alignment horizontal="center" vertical="center"/>
    </xf>
    <xf numFmtId="0" fontId="12" fillId="13" borderId="7" xfId="0" applyFont="1" applyFill="1" applyBorder="1" applyAlignment="1">
      <alignment horizontal="center" vertical="center"/>
    </xf>
    <xf numFmtId="0" fontId="21" fillId="2" borderId="0" xfId="0" applyFont="1" applyFill="1">
      <alignment vertical="center"/>
    </xf>
    <xf numFmtId="0" fontId="12" fillId="13" borderId="1" xfId="0" applyFont="1" applyFill="1" applyBorder="1" applyAlignment="1">
      <alignment horizontal="center" vertical="center"/>
    </xf>
    <xf numFmtId="0" fontId="12" fillId="12" borderId="1" xfId="0" applyFont="1" applyFill="1" applyBorder="1" applyAlignment="1">
      <alignment horizontal="center" vertical="center"/>
    </xf>
    <xf numFmtId="0" fontId="12" fillId="14" borderId="1" xfId="0" applyFont="1" applyFill="1" applyBorder="1" applyAlignment="1">
      <alignment horizontal="center" vertical="center"/>
    </xf>
    <xf numFmtId="0" fontId="12" fillId="5" borderId="0" xfId="0" applyFont="1" applyFill="1" applyAlignment="1">
      <alignment horizontal="center" vertical="center"/>
    </xf>
    <xf numFmtId="0" fontId="12" fillId="2" borderId="1" xfId="0" applyFont="1" applyFill="1" applyBorder="1" applyAlignment="1">
      <alignment horizontal="center" vertical="center"/>
    </xf>
    <xf numFmtId="0" fontId="12" fillId="5" borderId="0" xfId="0" applyFont="1" applyFill="1" applyAlignment="1">
      <alignment horizontal="center" vertical="center"/>
    </xf>
    <xf numFmtId="0" fontId="12" fillId="4" borderId="1" xfId="0" applyFont="1" applyFill="1" applyBorder="1" applyAlignment="1">
      <alignment horizontal="center" vertical="center"/>
    </xf>
    <xf numFmtId="0" fontId="12" fillId="7" borderId="1" xfId="0" applyFont="1" applyFill="1" applyBorder="1" applyAlignment="1">
      <alignment horizontal="center"/>
    </xf>
    <xf numFmtId="0" fontId="12" fillId="0" borderId="1" xfId="0" applyFont="1" applyBorder="1" applyAlignment="1">
      <alignment horizontal="center" vertical="center"/>
    </xf>
    <xf numFmtId="0" fontId="12" fillId="2" borderId="11" xfId="0" applyFont="1" applyFill="1" applyBorder="1" applyAlignment="1">
      <alignment horizontal="center" vertical="center"/>
    </xf>
    <xf numFmtId="0" fontId="12" fillId="2" borderId="13" xfId="0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/>
    </xf>
    <xf numFmtId="0" fontId="12" fillId="11" borderId="5" xfId="0" applyFont="1" applyFill="1" applyBorder="1" applyAlignment="1">
      <alignment horizontal="center" vertical="center"/>
    </xf>
    <xf numFmtId="0" fontId="12" fillId="11" borderId="10" xfId="0" applyFont="1" applyFill="1" applyBorder="1" applyAlignment="1">
      <alignment horizontal="center" vertical="center"/>
    </xf>
    <xf numFmtId="0" fontId="12" fillId="4" borderId="7" xfId="0" applyFont="1" applyFill="1" applyBorder="1" applyAlignment="1">
      <alignment horizontal="center" vertical="center"/>
    </xf>
    <xf numFmtId="0" fontId="12" fillId="4" borderId="0" xfId="0" applyFont="1" applyFill="1" applyBorder="1" applyAlignment="1">
      <alignment horizontal="center" vertical="center"/>
    </xf>
    <xf numFmtId="0" fontId="12" fillId="5" borderId="0" xfId="0" applyFont="1" applyFill="1" applyAlignment="1">
      <alignment horizontal="center" vertical="center"/>
    </xf>
    <xf numFmtId="0" fontId="12" fillId="10" borderId="5" xfId="0" applyFont="1" applyFill="1" applyBorder="1" applyAlignment="1">
      <alignment horizontal="center" vertical="center"/>
    </xf>
    <xf numFmtId="0" fontId="12" fillId="2" borderId="12" xfId="0" applyFont="1" applyFill="1" applyBorder="1" applyAlignment="1">
      <alignment horizontal="center" vertical="center"/>
    </xf>
    <xf numFmtId="0" fontId="12" fillId="11" borderId="1" xfId="0" applyFont="1" applyFill="1" applyBorder="1" applyAlignment="1">
      <alignment horizontal="center" vertical="center"/>
    </xf>
    <xf numFmtId="0" fontId="12" fillId="4" borderId="1" xfId="0" applyFont="1" applyFill="1" applyBorder="1" applyAlignment="1">
      <alignment horizontal="center" vertical="center"/>
    </xf>
    <xf numFmtId="0" fontId="12" fillId="10" borderId="1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9" fillId="5" borderId="0" xfId="0" applyFont="1" applyFill="1" applyAlignment="1">
      <alignment horizontal="center" vertical="center"/>
    </xf>
  </cellXfs>
  <cellStyles count="3">
    <cellStyle name="百分比" xfId="1" builtinId="5"/>
    <cellStyle name="常规" xfId="0" builtinId="0"/>
    <cellStyle name="超链接" xfId="2" builtinId="8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>
              <a:defRPr/>
            </a:pPr>
            <a:r>
              <a:rPr lang="zh-CN" altLang="en-US"/>
              <a:t>征伐意见分布</a:t>
            </a:r>
          </a:p>
        </c:rich>
      </c:tx>
    </c:title>
    <c:view3D>
      <c:rotX val="30"/>
      <c:perspective val="30"/>
    </c:view3D>
    <c:plotArea>
      <c:layout/>
      <c:pie3DChart>
        <c:varyColors val="1"/>
        <c:ser>
          <c:idx val="0"/>
          <c:order val="0"/>
          <c:dLbls>
            <c:showCatName val="1"/>
            <c:showPercent val="1"/>
            <c:showLeaderLines val="1"/>
          </c:dLbls>
          <c:cat>
            <c:strRef>
              <c:f>[1]总结!$D$94:$N$94</c:f>
              <c:strCache>
                <c:ptCount val="11"/>
                <c:pt idx="0">
                  <c:v>表现</c:v>
                </c:pt>
                <c:pt idx="1">
                  <c:v>操作繁琐</c:v>
                </c:pt>
                <c:pt idx="2">
                  <c:v>理解成本</c:v>
                </c:pt>
                <c:pt idx="3">
                  <c:v>奖励收益</c:v>
                </c:pt>
                <c:pt idx="4">
                  <c:v>策略性缺失</c:v>
                </c:pt>
                <c:pt idx="5">
                  <c:v>功能缺失</c:v>
                </c:pt>
                <c:pt idx="6">
                  <c:v>引导缺失</c:v>
                </c:pt>
                <c:pt idx="7">
                  <c:v>难度相关</c:v>
                </c:pt>
                <c:pt idx="8">
                  <c:v>优化建议</c:v>
                </c:pt>
                <c:pt idx="9">
                  <c:v>bug</c:v>
                </c:pt>
                <c:pt idx="10">
                  <c:v>其他</c:v>
                </c:pt>
              </c:strCache>
            </c:strRef>
          </c:cat>
          <c:val>
            <c:numRef>
              <c:f>[1]总结!$D$95:$N$95</c:f>
              <c:numCache>
                <c:formatCode>General</c:formatCode>
                <c:ptCount val="11"/>
                <c:pt idx="0">
                  <c:v>14</c:v>
                </c:pt>
                <c:pt idx="1">
                  <c:v>10</c:v>
                </c:pt>
                <c:pt idx="2">
                  <c:v>2</c:v>
                </c:pt>
                <c:pt idx="3">
                  <c:v>19</c:v>
                </c:pt>
                <c:pt idx="4">
                  <c:v>5</c:v>
                </c:pt>
                <c:pt idx="5">
                  <c:v>8</c:v>
                </c:pt>
                <c:pt idx="6">
                  <c:v>5</c:v>
                </c:pt>
                <c:pt idx="7">
                  <c:v>13</c:v>
                </c:pt>
                <c:pt idx="8">
                  <c:v>8</c:v>
                </c:pt>
                <c:pt idx="9">
                  <c:v>4</c:v>
                </c:pt>
                <c:pt idx="10">
                  <c:v>3</c:v>
                </c:pt>
              </c:numCache>
            </c:numRef>
          </c:val>
        </c:ser>
        <c:dLbls>
          <c:showCatName val="1"/>
          <c:showPercent val="1"/>
        </c:dLbls>
      </c:pie3DChart>
    </c:plotArea>
    <c:plotVisOnly val="1"/>
  </c:chart>
  <c:printSettings>
    <c:headerFooter/>
    <c:pageMargins b="0.75000000000000233" l="0.70000000000000062" r="0.70000000000000062" t="0.75000000000000233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>
              <a:defRPr/>
            </a:pPr>
            <a:r>
              <a:rPr lang="zh-CN" altLang="en-US"/>
              <a:t>征伐平均参与率</a:t>
            </a:r>
          </a:p>
        </c:rich>
      </c:tx>
    </c:title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[1]总结!$D$345:$R$345</c:f>
              <c:numCache>
                <c:formatCode>General</c:formatCode>
                <c:ptCount val="15"/>
                <c:pt idx="0">
                  <c:v>0.65386160535894244</c:v>
                </c:pt>
                <c:pt idx="1">
                  <c:v>0.73492543836528668</c:v>
                </c:pt>
                <c:pt idx="2">
                  <c:v>0.71931666937214001</c:v>
                </c:pt>
                <c:pt idx="3">
                  <c:v>0.72983930811940145</c:v>
                </c:pt>
                <c:pt idx="4">
                  <c:v>0.73831097811758362</c:v>
                </c:pt>
                <c:pt idx="5">
                  <c:v>0.76688477231588581</c:v>
                </c:pt>
                <c:pt idx="6">
                  <c:v>0.78902658190591279</c:v>
                </c:pt>
                <c:pt idx="7">
                  <c:v>0.74656250420915393</c:v>
                </c:pt>
                <c:pt idx="8">
                  <c:v>0.73384038817001074</c:v>
                </c:pt>
                <c:pt idx="9">
                  <c:v>0.77397265184478026</c:v>
                </c:pt>
                <c:pt idx="10">
                  <c:v>0.8389897129847893</c:v>
                </c:pt>
                <c:pt idx="11">
                  <c:v>0.76655639118148799</c:v>
                </c:pt>
                <c:pt idx="12">
                  <c:v>0.71816716269841274</c:v>
                </c:pt>
                <c:pt idx="13">
                  <c:v>0.94736842105263153</c:v>
                </c:pt>
                <c:pt idx="14">
                  <c:v>1</c:v>
                </c:pt>
              </c:numCache>
            </c:numRef>
          </c:val>
        </c:ser>
        <c:marker val="1"/>
        <c:axId val="130715648"/>
        <c:axId val="130717184"/>
      </c:lineChart>
      <c:catAx>
        <c:axId val="130715648"/>
        <c:scaling>
          <c:orientation val="minMax"/>
        </c:scaling>
        <c:axPos val="b"/>
        <c:majorTickMark val="none"/>
        <c:tickLblPos val="nextTo"/>
        <c:crossAx val="130717184"/>
        <c:crosses val="autoZero"/>
        <c:auto val="1"/>
        <c:lblAlgn val="ctr"/>
        <c:lblOffset val="100"/>
      </c:catAx>
      <c:valAx>
        <c:axId val="130717184"/>
        <c:scaling>
          <c:orientation val="minMax"/>
        </c:scaling>
        <c:axPos val="l"/>
        <c:majorGridlines/>
        <c:title/>
        <c:numFmt formatCode="General" sourceLinked="1"/>
        <c:majorTickMark val="none"/>
        <c:tickLblPos val="nextTo"/>
        <c:crossAx val="130715648"/>
        <c:crosses val="autoZero"/>
        <c:crossBetween val="between"/>
      </c:valAx>
      <c:dTable>
        <c:showHorzBorder val="1"/>
        <c:showVertBorder val="1"/>
        <c:showOutline val="1"/>
        <c:showKeys val="1"/>
      </c:dTable>
    </c:plotArea>
    <c:plotVisOnly val="1"/>
  </c:chart>
  <c:printSettings>
    <c:headerFooter/>
    <c:pageMargins b="0.75000000000000211" l="0.70000000000000062" r="0.70000000000000062" t="0.75000000000000211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>
              <a:defRPr/>
            </a:pPr>
            <a:r>
              <a:rPr lang="zh-CN" altLang="en-US"/>
              <a:t>每日挑战关卡数</a:t>
            </a:r>
          </a:p>
        </c:rich>
      </c:tx>
    </c:title>
    <c:plotArea>
      <c:layout/>
      <c:lineChart>
        <c:grouping val="standard"/>
        <c:ser>
          <c:idx val="0"/>
          <c:order val="0"/>
          <c:marker>
            <c:symbol val="none"/>
          </c:marker>
          <c:cat>
            <c:strRef>
              <c:f>分析报告!$C$146:$N$146</c:f>
              <c:strCache>
                <c:ptCount val="12"/>
                <c:pt idx="0">
                  <c:v>V0</c:v>
                </c:pt>
                <c:pt idx="1">
                  <c:v>V1</c:v>
                </c:pt>
                <c:pt idx="2">
                  <c:v>V2</c:v>
                </c:pt>
                <c:pt idx="3">
                  <c:v>V3</c:v>
                </c:pt>
                <c:pt idx="4">
                  <c:v>V4</c:v>
                </c:pt>
                <c:pt idx="5">
                  <c:v>V5</c:v>
                </c:pt>
                <c:pt idx="6">
                  <c:v>V6</c:v>
                </c:pt>
                <c:pt idx="7">
                  <c:v>V7</c:v>
                </c:pt>
                <c:pt idx="8">
                  <c:v>V8</c:v>
                </c:pt>
                <c:pt idx="9">
                  <c:v>V9</c:v>
                </c:pt>
                <c:pt idx="10">
                  <c:v>V10</c:v>
                </c:pt>
                <c:pt idx="11">
                  <c:v>V11</c:v>
                </c:pt>
              </c:strCache>
            </c:strRef>
          </c:cat>
          <c:val>
            <c:numRef>
              <c:f>分析报告!$C$147:$N$147</c:f>
              <c:numCache>
                <c:formatCode>0.00_ </c:formatCode>
                <c:ptCount val="12"/>
                <c:pt idx="0">
                  <c:v>9.9404742765273308</c:v>
                </c:pt>
                <c:pt idx="1">
                  <c:v>11.908112582781458</c:v>
                </c:pt>
                <c:pt idx="2">
                  <c:v>11.317334575955266</c:v>
                </c:pt>
                <c:pt idx="3">
                  <c:v>11.689428759028234</c:v>
                </c:pt>
                <c:pt idx="4">
                  <c:v>11.678051865907653</c:v>
                </c:pt>
                <c:pt idx="5">
                  <c:v>11.094097519247219</c:v>
                </c:pt>
                <c:pt idx="6">
                  <c:v>12.357560568086884</c:v>
                </c:pt>
                <c:pt idx="7">
                  <c:v>11.644475920679886</c:v>
                </c:pt>
                <c:pt idx="8">
                  <c:v>12.211320754716981</c:v>
                </c:pt>
                <c:pt idx="9">
                  <c:v>12.719424460431656</c:v>
                </c:pt>
                <c:pt idx="10">
                  <c:v>13.057692307692308</c:v>
                </c:pt>
                <c:pt idx="11">
                  <c:v>11.222222222222221</c:v>
                </c:pt>
              </c:numCache>
            </c:numRef>
          </c:val>
        </c:ser>
        <c:dLbls>
          <c:showVal val="1"/>
        </c:dLbls>
        <c:marker val="1"/>
        <c:axId val="130735104"/>
        <c:axId val="155652864"/>
      </c:lineChart>
      <c:catAx>
        <c:axId val="130735104"/>
        <c:scaling>
          <c:orientation val="minMax"/>
        </c:scaling>
        <c:axPos val="b"/>
        <c:majorTickMark val="none"/>
        <c:tickLblPos val="nextTo"/>
        <c:crossAx val="155652864"/>
        <c:crosses val="autoZero"/>
        <c:auto val="1"/>
        <c:lblAlgn val="ctr"/>
        <c:lblOffset val="100"/>
      </c:catAx>
      <c:valAx>
        <c:axId val="155652864"/>
        <c:scaling>
          <c:orientation val="minMax"/>
        </c:scaling>
        <c:delete val="1"/>
        <c:axPos val="l"/>
        <c:numFmt formatCode="0.00_ " sourceLinked="1"/>
        <c:tickLblPos val="none"/>
        <c:crossAx val="130735104"/>
        <c:crosses val="autoZero"/>
        <c:crossBetween val="between"/>
      </c:valAx>
    </c:plotArea>
    <c:legend>
      <c:legendPos val="t"/>
    </c:legend>
    <c:plotVisOnly val="1"/>
  </c:chart>
  <c:printSettings>
    <c:headerFooter/>
    <c:pageMargins b="0.75000000000000111" l="0.70000000000000062" r="0.70000000000000062" t="0.75000000000000111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>
              <a:defRPr/>
            </a:pPr>
            <a:r>
              <a:rPr lang="zh-CN" altLang="en-US"/>
              <a:t>每日每个小精灵开启数</a:t>
            </a:r>
          </a:p>
        </c:rich>
      </c:tx>
    </c:title>
    <c:plotArea>
      <c:layout/>
      <c:lineChart>
        <c:grouping val="standard"/>
        <c:ser>
          <c:idx val="0"/>
          <c:order val="0"/>
          <c:marker>
            <c:symbol val="none"/>
          </c:marker>
          <c:cat>
            <c:strRef>
              <c:f>分析报告!$C$146:$N$146</c:f>
              <c:strCache>
                <c:ptCount val="12"/>
                <c:pt idx="0">
                  <c:v>V0</c:v>
                </c:pt>
                <c:pt idx="1">
                  <c:v>V1</c:v>
                </c:pt>
                <c:pt idx="2">
                  <c:v>V2</c:v>
                </c:pt>
                <c:pt idx="3">
                  <c:v>V3</c:v>
                </c:pt>
                <c:pt idx="4">
                  <c:v>V4</c:v>
                </c:pt>
                <c:pt idx="5">
                  <c:v>V5</c:v>
                </c:pt>
                <c:pt idx="6">
                  <c:v>V6</c:v>
                </c:pt>
                <c:pt idx="7">
                  <c:v>V7</c:v>
                </c:pt>
                <c:pt idx="8">
                  <c:v>V8</c:v>
                </c:pt>
                <c:pt idx="9">
                  <c:v>V9</c:v>
                </c:pt>
                <c:pt idx="10">
                  <c:v>V10</c:v>
                </c:pt>
                <c:pt idx="11">
                  <c:v>V11</c:v>
                </c:pt>
              </c:strCache>
            </c:strRef>
          </c:cat>
          <c:val>
            <c:numRef>
              <c:f>分析报告!$C$148:$N$148</c:f>
              <c:numCache>
                <c:formatCode>0.00_ </c:formatCode>
                <c:ptCount val="12"/>
                <c:pt idx="0">
                  <c:v>0.98315916398713821</c:v>
                </c:pt>
                <c:pt idx="1">
                  <c:v>1.2277409860191317</c:v>
                </c:pt>
                <c:pt idx="2">
                  <c:v>1.1460080770425598</c:v>
                </c:pt>
                <c:pt idx="3">
                  <c:v>1.2217115342525717</c:v>
                </c:pt>
                <c:pt idx="4">
                  <c:v>1.2386675100147586</c:v>
                </c:pt>
                <c:pt idx="5">
                  <c:v>1.2483604220131166</c:v>
                </c:pt>
                <c:pt idx="6">
                  <c:v>1.4597605123920914</c:v>
                </c:pt>
                <c:pt idx="7">
                  <c:v>1.4409820585457978</c:v>
                </c:pt>
                <c:pt idx="8">
                  <c:v>1.8628930817610063</c:v>
                </c:pt>
                <c:pt idx="9">
                  <c:v>1.7434052757793765</c:v>
                </c:pt>
                <c:pt idx="10">
                  <c:v>2.2115384615384617</c:v>
                </c:pt>
                <c:pt idx="11">
                  <c:v>1.8765432098765433</c:v>
                </c:pt>
              </c:numCache>
            </c:numRef>
          </c:val>
        </c:ser>
        <c:dLbls>
          <c:showVal val="1"/>
        </c:dLbls>
        <c:marker val="1"/>
        <c:axId val="155673344"/>
        <c:axId val="155674880"/>
      </c:lineChart>
      <c:catAx>
        <c:axId val="155673344"/>
        <c:scaling>
          <c:orientation val="minMax"/>
        </c:scaling>
        <c:axPos val="b"/>
        <c:majorTickMark val="none"/>
        <c:tickLblPos val="nextTo"/>
        <c:crossAx val="155674880"/>
        <c:crosses val="autoZero"/>
        <c:auto val="1"/>
        <c:lblAlgn val="ctr"/>
        <c:lblOffset val="100"/>
      </c:catAx>
      <c:valAx>
        <c:axId val="155674880"/>
        <c:scaling>
          <c:orientation val="minMax"/>
        </c:scaling>
        <c:delete val="1"/>
        <c:axPos val="l"/>
        <c:numFmt formatCode="0.00_ " sourceLinked="1"/>
        <c:tickLblPos val="none"/>
        <c:crossAx val="155673344"/>
        <c:crosses val="autoZero"/>
        <c:crossBetween val="between"/>
      </c:valAx>
    </c:plotArea>
    <c:legend>
      <c:legendPos val="t"/>
    </c:legend>
    <c:plotVisOnly val="1"/>
  </c:chart>
  <c:printSettings>
    <c:headerFooter/>
    <c:pageMargins b="0.75000000000000111" l="0.70000000000000062" r="0.70000000000000062" t="0.75000000000000111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>
              <a:defRPr/>
            </a:pPr>
            <a:r>
              <a:rPr lang="zh-CN" altLang="en-US"/>
              <a:t>每日最终宝箱开启数</a:t>
            </a:r>
          </a:p>
        </c:rich>
      </c:tx>
    </c:title>
    <c:plotArea>
      <c:layout/>
      <c:lineChart>
        <c:grouping val="stacked"/>
        <c:ser>
          <c:idx val="0"/>
          <c:order val="0"/>
          <c:marker>
            <c:symbol val="none"/>
          </c:marker>
          <c:cat>
            <c:strRef>
              <c:f>分析报告!$C$146:$N$146</c:f>
              <c:strCache>
                <c:ptCount val="12"/>
                <c:pt idx="0">
                  <c:v>V0</c:v>
                </c:pt>
                <c:pt idx="1">
                  <c:v>V1</c:v>
                </c:pt>
                <c:pt idx="2">
                  <c:v>V2</c:v>
                </c:pt>
                <c:pt idx="3">
                  <c:v>V3</c:v>
                </c:pt>
                <c:pt idx="4">
                  <c:v>V4</c:v>
                </c:pt>
                <c:pt idx="5">
                  <c:v>V5</c:v>
                </c:pt>
                <c:pt idx="6">
                  <c:v>V6</c:v>
                </c:pt>
                <c:pt idx="7">
                  <c:v>V7</c:v>
                </c:pt>
                <c:pt idx="8">
                  <c:v>V8</c:v>
                </c:pt>
                <c:pt idx="9">
                  <c:v>V9</c:v>
                </c:pt>
                <c:pt idx="10">
                  <c:v>V10</c:v>
                </c:pt>
                <c:pt idx="11">
                  <c:v>V11</c:v>
                </c:pt>
              </c:strCache>
            </c:strRef>
          </c:cat>
          <c:val>
            <c:numRef>
              <c:f>分析报告!$C$149:$N$149</c:f>
              <c:numCache>
                <c:formatCode>0.00_ </c:formatCode>
                <c:ptCount val="12"/>
                <c:pt idx="0">
                  <c:v>0.65520498392282955</c:v>
                </c:pt>
                <c:pt idx="1">
                  <c:v>0.82119205298013243</c:v>
                </c:pt>
                <c:pt idx="2">
                  <c:v>0.74930102516309416</c:v>
                </c:pt>
                <c:pt idx="3">
                  <c:v>0.79120157583716344</c:v>
                </c:pt>
                <c:pt idx="4">
                  <c:v>0.83554712207463633</c:v>
                </c:pt>
                <c:pt idx="5">
                  <c:v>0.75278015397775877</c:v>
                </c:pt>
                <c:pt idx="6">
                  <c:v>0.90058479532163738</c:v>
                </c:pt>
                <c:pt idx="7">
                  <c:v>0.94475920679886682</c:v>
                </c:pt>
                <c:pt idx="8">
                  <c:v>1.1056603773584905</c:v>
                </c:pt>
                <c:pt idx="9">
                  <c:v>1.0575539568345325</c:v>
                </c:pt>
                <c:pt idx="10">
                  <c:v>1.25</c:v>
                </c:pt>
                <c:pt idx="11">
                  <c:v>1.1111111111111112</c:v>
                </c:pt>
              </c:numCache>
            </c:numRef>
          </c:val>
        </c:ser>
        <c:dLbls>
          <c:showVal val="1"/>
        </c:dLbls>
        <c:marker val="1"/>
        <c:axId val="155707648"/>
        <c:axId val="155717632"/>
      </c:lineChart>
      <c:catAx>
        <c:axId val="155707648"/>
        <c:scaling>
          <c:orientation val="minMax"/>
        </c:scaling>
        <c:axPos val="b"/>
        <c:majorTickMark val="none"/>
        <c:tickLblPos val="nextTo"/>
        <c:crossAx val="155717632"/>
        <c:crosses val="autoZero"/>
        <c:auto val="1"/>
        <c:lblAlgn val="ctr"/>
        <c:lblOffset val="100"/>
      </c:catAx>
      <c:valAx>
        <c:axId val="155717632"/>
        <c:scaling>
          <c:orientation val="minMax"/>
        </c:scaling>
        <c:delete val="1"/>
        <c:axPos val="l"/>
        <c:numFmt formatCode="0.00_ " sourceLinked="1"/>
        <c:tickLblPos val="none"/>
        <c:crossAx val="155707648"/>
        <c:crosses val="autoZero"/>
        <c:crossBetween val="between"/>
      </c:valAx>
    </c:plotArea>
    <c:legend>
      <c:legendPos val="t"/>
    </c:legend>
    <c:plotVisOnly val="1"/>
  </c:chart>
  <c:printSettings>
    <c:headerFooter/>
    <c:pageMargins b="0.75000000000000111" l="0.70000000000000062" r="0.70000000000000062" t="0.75000000000000111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>
              <a:defRPr/>
            </a:pPr>
            <a:r>
              <a:rPr lang="zh-CN" altLang="en-US"/>
              <a:t>商店兑换比例</a:t>
            </a:r>
          </a:p>
        </c:rich>
      </c:tx>
    </c:title>
    <c:view3D>
      <c:rotX val="30"/>
      <c:perspective val="30"/>
    </c:view3D>
    <c:plotArea>
      <c:layout/>
      <c:pie3DChart>
        <c:varyColors val="1"/>
        <c:ser>
          <c:idx val="0"/>
          <c:order val="0"/>
          <c:dLbls>
            <c:showPercent val="1"/>
            <c:showLeaderLines val="1"/>
          </c:dLbls>
          <c:cat>
            <c:strRef>
              <c:f>分析报告!$C$167:$T$167</c:f>
              <c:strCache>
                <c:ptCount val="18"/>
                <c:pt idx="0">
                  <c:v>绿豹瞳</c:v>
                </c:pt>
                <c:pt idx="1">
                  <c:v>希望勋章</c:v>
                </c:pt>
                <c:pt idx="2">
                  <c:v>胜利的呼唤</c:v>
                </c:pt>
                <c:pt idx="3">
                  <c:v>天籁琴弦</c:v>
                </c:pt>
                <c:pt idx="4">
                  <c:v>飞翔的月神</c:v>
                </c:pt>
                <c:pt idx="5">
                  <c:v>呢喃月光</c:v>
                </c:pt>
                <c:pt idx="6">
                  <c:v>蓝钻水晶</c:v>
                </c:pt>
                <c:pt idx="7">
                  <c:v>雪之框</c:v>
                </c:pt>
                <c:pt idx="8">
                  <c:v>水晶链</c:v>
                </c:pt>
                <c:pt idx="9">
                  <c:v>未来之眼</c:v>
                </c:pt>
                <c:pt idx="10">
                  <c:v>现实之环</c:v>
                </c:pt>
                <c:pt idx="11">
                  <c:v>过往之翼</c:v>
                </c:pt>
                <c:pt idx="12">
                  <c:v>蓝钴石</c:v>
                </c:pt>
                <c:pt idx="13">
                  <c:v>圣物精华</c:v>
                </c:pt>
                <c:pt idx="14">
                  <c:v>高级圣物精华</c:v>
                </c:pt>
                <c:pt idx="15">
                  <c:v>星源石</c:v>
                </c:pt>
                <c:pt idx="16">
                  <c:v>高级星源石</c:v>
                </c:pt>
                <c:pt idx="17">
                  <c:v>圣恩琥珀</c:v>
                </c:pt>
              </c:strCache>
            </c:strRef>
          </c:cat>
          <c:val>
            <c:numRef>
              <c:f>分析报告!$C$184:$T$184</c:f>
              <c:numCache>
                <c:formatCode>0.00%</c:formatCode>
                <c:ptCount val="18"/>
                <c:pt idx="0">
                  <c:v>9.7675523784352212E-3</c:v>
                </c:pt>
                <c:pt idx="1">
                  <c:v>9.4462078581744272E-3</c:v>
                </c:pt>
                <c:pt idx="2">
                  <c:v>9.7122999848574029E-3</c:v>
                </c:pt>
                <c:pt idx="3">
                  <c:v>1.0537449046809528E-2</c:v>
                </c:pt>
                <c:pt idx="4">
                  <c:v>9.9185304011033659E-3</c:v>
                </c:pt>
                <c:pt idx="5">
                  <c:v>9.6741113703662715E-3</c:v>
                </c:pt>
                <c:pt idx="6">
                  <c:v>1.1551603429144684E-2</c:v>
                </c:pt>
                <c:pt idx="7">
                  <c:v>1.1031561928250838E-2</c:v>
                </c:pt>
                <c:pt idx="8">
                  <c:v>1.1791062721376684E-2</c:v>
                </c:pt>
                <c:pt idx="9">
                  <c:v>5.0730668356321713E-3</c:v>
                </c:pt>
                <c:pt idx="10">
                  <c:v>5.4385090369160781E-3</c:v>
                </c:pt>
                <c:pt idx="11">
                  <c:v>5.4607938487985022E-3</c:v>
                </c:pt>
                <c:pt idx="12">
                  <c:v>0.37286071814515598</c:v>
                </c:pt>
                <c:pt idx="13">
                  <c:v>0.28372697843175404</c:v>
                </c:pt>
                <c:pt idx="14">
                  <c:v>1.6201741659536164E-2</c:v>
                </c:pt>
                <c:pt idx="15">
                  <c:v>0.11522197553683432</c:v>
                </c:pt>
                <c:pt idx="16">
                  <c:v>0</c:v>
                </c:pt>
                <c:pt idx="17">
                  <c:v>0.10258583738685427</c:v>
                </c:pt>
              </c:numCache>
            </c:numRef>
          </c:val>
        </c:ser>
        <c:dLbls>
          <c:showPercent val="1"/>
        </c:dLbls>
      </c:pie3DChart>
    </c:plotArea>
    <c:legend>
      <c:legendPos val="r"/>
    </c:legend>
    <c:plotVisOnly val="1"/>
  </c:chart>
  <c:printSettings>
    <c:headerFooter/>
    <c:pageMargins b="0.75000000000000111" l="0.70000000000000062" r="0.70000000000000062" t="0.75000000000000111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>
              <a:defRPr/>
            </a:pPr>
            <a:r>
              <a:rPr lang="zh-CN" altLang="en-US"/>
              <a:t>每日每个小精灵开启数</a:t>
            </a:r>
          </a:p>
        </c:rich>
      </c:tx>
      <c:layout/>
    </c:title>
    <c:plotArea>
      <c:layout/>
      <c:lineChart>
        <c:grouping val="standard"/>
        <c:ser>
          <c:idx val="0"/>
          <c:order val="0"/>
          <c:marker>
            <c:symbol val="none"/>
          </c:marker>
          <c:cat>
            <c:strRef>
              <c:f>分析报告!$C$146:$N$146</c:f>
              <c:strCache>
                <c:ptCount val="12"/>
                <c:pt idx="0">
                  <c:v>V0</c:v>
                </c:pt>
                <c:pt idx="1">
                  <c:v>V1</c:v>
                </c:pt>
                <c:pt idx="2">
                  <c:v>V2</c:v>
                </c:pt>
                <c:pt idx="3">
                  <c:v>V3</c:v>
                </c:pt>
                <c:pt idx="4">
                  <c:v>V4</c:v>
                </c:pt>
                <c:pt idx="5">
                  <c:v>V5</c:v>
                </c:pt>
                <c:pt idx="6">
                  <c:v>V6</c:v>
                </c:pt>
                <c:pt idx="7">
                  <c:v>V7</c:v>
                </c:pt>
                <c:pt idx="8">
                  <c:v>V8</c:v>
                </c:pt>
                <c:pt idx="9">
                  <c:v>V9</c:v>
                </c:pt>
                <c:pt idx="10">
                  <c:v>V10</c:v>
                </c:pt>
                <c:pt idx="11">
                  <c:v>V11</c:v>
                </c:pt>
              </c:strCache>
            </c:strRef>
          </c:cat>
          <c:val>
            <c:numRef>
              <c:f>分析报告!$C$148:$N$148</c:f>
              <c:numCache>
                <c:formatCode>0.00_ </c:formatCode>
                <c:ptCount val="12"/>
                <c:pt idx="0">
                  <c:v>0.98315916398713821</c:v>
                </c:pt>
                <c:pt idx="1">
                  <c:v>1.2277409860191317</c:v>
                </c:pt>
                <c:pt idx="2">
                  <c:v>1.1460080770425598</c:v>
                </c:pt>
                <c:pt idx="3">
                  <c:v>1.2217115342525717</c:v>
                </c:pt>
                <c:pt idx="4">
                  <c:v>1.2386675100147586</c:v>
                </c:pt>
                <c:pt idx="5">
                  <c:v>1.2483604220131166</c:v>
                </c:pt>
                <c:pt idx="6">
                  <c:v>1.4597605123920914</c:v>
                </c:pt>
                <c:pt idx="7">
                  <c:v>1.4409820585457978</c:v>
                </c:pt>
                <c:pt idx="8">
                  <c:v>1.8628930817610063</c:v>
                </c:pt>
                <c:pt idx="9">
                  <c:v>1.7434052757793765</c:v>
                </c:pt>
                <c:pt idx="10">
                  <c:v>2.2115384615384617</c:v>
                </c:pt>
                <c:pt idx="11">
                  <c:v>1.8765432098765433</c:v>
                </c:pt>
              </c:numCache>
            </c:numRef>
          </c:val>
        </c:ser>
        <c:dLbls>
          <c:showVal val="1"/>
        </c:dLbls>
        <c:marker val="1"/>
        <c:axId val="159738112"/>
        <c:axId val="159752192"/>
      </c:lineChart>
      <c:catAx>
        <c:axId val="159738112"/>
        <c:scaling>
          <c:orientation val="minMax"/>
        </c:scaling>
        <c:axPos val="b"/>
        <c:majorTickMark val="none"/>
        <c:tickLblPos val="nextTo"/>
        <c:crossAx val="159752192"/>
        <c:crosses val="autoZero"/>
        <c:auto val="1"/>
        <c:lblAlgn val="ctr"/>
        <c:lblOffset val="100"/>
      </c:catAx>
      <c:valAx>
        <c:axId val="159752192"/>
        <c:scaling>
          <c:orientation val="minMax"/>
        </c:scaling>
        <c:delete val="1"/>
        <c:axPos val="l"/>
        <c:numFmt formatCode="0.00_ " sourceLinked="1"/>
        <c:tickLblPos val="none"/>
        <c:crossAx val="159738112"/>
        <c:crosses val="autoZero"/>
        <c:crossBetween val="between"/>
      </c:valAx>
    </c:plotArea>
    <c:legend>
      <c:legendPos val="t"/>
      <c:layout/>
    </c:legend>
    <c:plotVisOnly val="1"/>
  </c:chart>
  <c:printSettings>
    <c:headerFooter/>
    <c:pageMargins b="0.75000000000000133" l="0.70000000000000062" r="0.70000000000000062" t="0.75000000000000133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>
              <a:defRPr/>
            </a:pPr>
            <a:r>
              <a:rPr lang="zh-CN" altLang="en-US"/>
              <a:t>商店兑换比例</a:t>
            </a:r>
          </a:p>
        </c:rich>
      </c:tx>
    </c:title>
    <c:view3D>
      <c:rotX val="30"/>
      <c:perspective val="30"/>
    </c:view3D>
    <c:plotArea>
      <c:layout/>
      <c:pie3DChart>
        <c:varyColors val="1"/>
        <c:ser>
          <c:idx val="0"/>
          <c:order val="0"/>
          <c:dLbls>
            <c:showPercent val="1"/>
            <c:showLeaderLines val="1"/>
          </c:dLbls>
          <c:cat>
            <c:strRef>
              <c:f>分析报告!$C$167:$T$167</c:f>
              <c:strCache>
                <c:ptCount val="18"/>
                <c:pt idx="0">
                  <c:v>绿豹瞳</c:v>
                </c:pt>
                <c:pt idx="1">
                  <c:v>希望勋章</c:v>
                </c:pt>
                <c:pt idx="2">
                  <c:v>胜利的呼唤</c:v>
                </c:pt>
                <c:pt idx="3">
                  <c:v>天籁琴弦</c:v>
                </c:pt>
                <c:pt idx="4">
                  <c:v>飞翔的月神</c:v>
                </c:pt>
                <c:pt idx="5">
                  <c:v>呢喃月光</c:v>
                </c:pt>
                <c:pt idx="6">
                  <c:v>蓝钻水晶</c:v>
                </c:pt>
                <c:pt idx="7">
                  <c:v>雪之框</c:v>
                </c:pt>
                <c:pt idx="8">
                  <c:v>水晶链</c:v>
                </c:pt>
                <c:pt idx="9">
                  <c:v>未来之眼</c:v>
                </c:pt>
                <c:pt idx="10">
                  <c:v>现实之环</c:v>
                </c:pt>
                <c:pt idx="11">
                  <c:v>过往之翼</c:v>
                </c:pt>
                <c:pt idx="12">
                  <c:v>蓝钴石</c:v>
                </c:pt>
                <c:pt idx="13">
                  <c:v>圣物精华</c:v>
                </c:pt>
                <c:pt idx="14">
                  <c:v>高级圣物精华</c:v>
                </c:pt>
                <c:pt idx="15">
                  <c:v>星源石</c:v>
                </c:pt>
                <c:pt idx="16">
                  <c:v>高级星源石</c:v>
                </c:pt>
                <c:pt idx="17">
                  <c:v>圣恩琥珀</c:v>
                </c:pt>
              </c:strCache>
            </c:strRef>
          </c:cat>
          <c:val>
            <c:numRef>
              <c:f>分析报告!$C$184:$T$184</c:f>
              <c:numCache>
                <c:formatCode>0.00%</c:formatCode>
                <c:ptCount val="18"/>
                <c:pt idx="0">
                  <c:v>9.7675523784352212E-3</c:v>
                </c:pt>
                <c:pt idx="1">
                  <c:v>9.4462078581744272E-3</c:v>
                </c:pt>
                <c:pt idx="2">
                  <c:v>9.7122999848574029E-3</c:v>
                </c:pt>
                <c:pt idx="3">
                  <c:v>1.0537449046809528E-2</c:v>
                </c:pt>
                <c:pt idx="4">
                  <c:v>9.9185304011033659E-3</c:v>
                </c:pt>
                <c:pt idx="5">
                  <c:v>9.6741113703662715E-3</c:v>
                </c:pt>
                <c:pt idx="6">
                  <c:v>1.1551603429144684E-2</c:v>
                </c:pt>
                <c:pt idx="7">
                  <c:v>1.1031561928250838E-2</c:v>
                </c:pt>
                <c:pt idx="8">
                  <c:v>1.1791062721376684E-2</c:v>
                </c:pt>
                <c:pt idx="9">
                  <c:v>5.0730668356321713E-3</c:v>
                </c:pt>
                <c:pt idx="10">
                  <c:v>5.4385090369160781E-3</c:v>
                </c:pt>
                <c:pt idx="11">
                  <c:v>5.4607938487985022E-3</c:v>
                </c:pt>
                <c:pt idx="12">
                  <c:v>0.37286071814515598</c:v>
                </c:pt>
                <c:pt idx="13">
                  <c:v>0.28372697843175404</c:v>
                </c:pt>
                <c:pt idx="14">
                  <c:v>1.6201741659536164E-2</c:v>
                </c:pt>
                <c:pt idx="15">
                  <c:v>0.11522197553683432</c:v>
                </c:pt>
                <c:pt idx="16">
                  <c:v>0</c:v>
                </c:pt>
                <c:pt idx="17">
                  <c:v>0.10258583738685427</c:v>
                </c:pt>
              </c:numCache>
            </c:numRef>
          </c:val>
        </c:ser>
        <c:dLbls>
          <c:showPercent val="1"/>
        </c:dLbls>
      </c:pie3DChart>
    </c:plotArea>
    <c:legend>
      <c:legendPos val="r"/>
    </c:legend>
    <c:plotVisOnly val="1"/>
  </c:chart>
  <c:printSettings>
    <c:headerFooter/>
    <c:pageMargins b="0.75000000000000133" l="0.70000000000000062" r="0.70000000000000062" t="0.75000000000000133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zh-CN"/>
  <c:chart>
    <c:title>
      <c:tx>
        <c:rich>
          <a:bodyPr/>
          <a:lstStyle/>
          <a:p>
            <a:pPr>
              <a:defRPr/>
            </a:pPr>
            <a:r>
              <a:rPr lang="zh-CN" altLang="en-US"/>
              <a:t>商店兑换比例</a:t>
            </a:r>
          </a:p>
        </c:rich>
      </c:tx>
      <c:layout/>
    </c:title>
    <c:view3D>
      <c:rotX val="30"/>
      <c:perspective val="30"/>
    </c:view3D>
    <c:plotArea>
      <c:layout/>
      <c:pie3DChart>
        <c:varyColors val="1"/>
        <c:ser>
          <c:idx val="0"/>
          <c:order val="0"/>
          <c:dLbls>
            <c:showPercent val="1"/>
            <c:showLeaderLines val="1"/>
          </c:dLbls>
          <c:cat>
            <c:strRef>
              <c:f>分析报告!$C$167:$T$167</c:f>
              <c:strCache>
                <c:ptCount val="18"/>
                <c:pt idx="0">
                  <c:v>绿豹瞳</c:v>
                </c:pt>
                <c:pt idx="1">
                  <c:v>希望勋章</c:v>
                </c:pt>
                <c:pt idx="2">
                  <c:v>胜利的呼唤</c:v>
                </c:pt>
                <c:pt idx="3">
                  <c:v>天籁琴弦</c:v>
                </c:pt>
                <c:pt idx="4">
                  <c:v>飞翔的月神</c:v>
                </c:pt>
                <c:pt idx="5">
                  <c:v>呢喃月光</c:v>
                </c:pt>
                <c:pt idx="6">
                  <c:v>蓝钻水晶</c:v>
                </c:pt>
                <c:pt idx="7">
                  <c:v>雪之框</c:v>
                </c:pt>
                <c:pt idx="8">
                  <c:v>水晶链</c:v>
                </c:pt>
                <c:pt idx="9">
                  <c:v>未来之眼</c:v>
                </c:pt>
                <c:pt idx="10">
                  <c:v>现实之环</c:v>
                </c:pt>
                <c:pt idx="11">
                  <c:v>过往之翼</c:v>
                </c:pt>
                <c:pt idx="12">
                  <c:v>蓝钴石</c:v>
                </c:pt>
                <c:pt idx="13">
                  <c:v>圣物精华</c:v>
                </c:pt>
                <c:pt idx="14">
                  <c:v>高级圣物精华</c:v>
                </c:pt>
                <c:pt idx="15">
                  <c:v>星源石</c:v>
                </c:pt>
                <c:pt idx="16">
                  <c:v>高级星源石</c:v>
                </c:pt>
                <c:pt idx="17">
                  <c:v>圣恩琥珀</c:v>
                </c:pt>
              </c:strCache>
            </c:strRef>
          </c:cat>
          <c:val>
            <c:numRef>
              <c:f>分析报告!$C$184:$T$184</c:f>
              <c:numCache>
                <c:formatCode>0.00%</c:formatCode>
                <c:ptCount val="18"/>
                <c:pt idx="0">
                  <c:v>9.7675523784352212E-3</c:v>
                </c:pt>
                <c:pt idx="1">
                  <c:v>9.4462078581744272E-3</c:v>
                </c:pt>
                <c:pt idx="2">
                  <c:v>9.7122999848574029E-3</c:v>
                </c:pt>
                <c:pt idx="3">
                  <c:v>1.0537449046809528E-2</c:v>
                </c:pt>
                <c:pt idx="4">
                  <c:v>9.9185304011033659E-3</c:v>
                </c:pt>
                <c:pt idx="5">
                  <c:v>9.6741113703662715E-3</c:v>
                </c:pt>
                <c:pt idx="6">
                  <c:v>1.1551603429144684E-2</c:v>
                </c:pt>
                <c:pt idx="7">
                  <c:v>1.1031561928250838E-2</c:v>
                </c:pt>
                <c:pt idx="8">
                  <c:v>1.1791062721376684E-2</c:v>
                </c:pt>
                <c:pt idx="9">
                  <c:v>5.0730668356321713E-3</c:v>
                </c:pt>
                <c:pt idx="10">
                  <c:v>5.4385090369160781E-3</c:v>
                </c:pt>
                <c:pt idx="11">
                  <c:v>5.4607938487985022E-3</c:v>
                </c:pt>
                <c:pt idx="12">
                  <c:v>0.37286071814515598</c:v>
                </c:pt>
                <c:pt idx="13">
                  <c:v>0.28372697843175404</c:v>
                </c:pt>
                <c:pt idx="14">
                  <c:v>1.6201741659536164E-2</c:v>
                </c:pt>
                <c:pt idx="15">
                  <c:v>0.11522197553683432</c:v>
                </c:pt>
                <c:pt idx="16">
                  <c:v>0</c:v>
                </c:pt>
                <c:pt idx="17">
                  <c:v>0.10258583738685427</c:v>
                </c:pt>
              </c:numCache>
            </c:numRef>
          </c:val>
        </c:ser>
        <c:dLbls>
          <c:showPercent val="1"/>
        </c:dLbls>
      </c:pie3DChart>
    </c:plotArea>
    <c:legend>
      <c:legendPos val="r"/>
      <c:layout/>
    </c:legend>
    <c:plotVisOnly val="1"/>
  </c:chart>
  <c:printSettings>
    <c:headerFooter/>
    <c:pageMargins b="0.75000000000000155" l="0.70000000000000062" r="0.70000000000000062" t="0.75000000000000155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1.png"/><Relationship Id="rId18" Type="http://schemas.openxmlformats.org/officeDocument/2006/relationships/image" Target="../media/image16.png"/><Relationship Id="rId26" Type="http://schemas.openxmlformats.org/officeDocument/2006/relationships/image" Target="../media/image24.png"/><Relationship Id="rId3" Type="http://schemas.openxmlformats.org/officeDocument/2006/relationships/chart" Target="../charts/chart8.xml"/><Relationship Id="rId21" Type="http://schemas.openxmlformats.org/officeDocument/2006/relationships/image" Target="../media/image19.png"/><Relationship Id="rId7" Type="http://schemas.openxmlformats.org/officeDocument/2006/relationships/image" Target="../media/image5.png"/><Relationship Id="rId12" Type="http://schemas.openxmlformats.org/officeDocument/2006/relationships/image" Target="../media/image10.png"/><Relationship Id="rId17" Type="http://schemas.openxmlformats.org/officeDocument/2006/relationships/image" Target="../media/image15.png"/><Relationship Id="rId25" Type="http://schemas.openxmlformats.org/officeDocument/2006/relationships/image" Target="../media/image23.png"/><Relationship Id="rId2" Type="http://schemas.openxmlformats.org/officeDocument/2006/relationships/chart" Target="../charts/chart7.xml"/><Relationship Id="rId16" Type="http://schemas.openxmlformats.org/officeDocument/2006/relationships/image" Target="../media/image14.png"/><Relationship Id="rId20" Type="http://schemas.openxmlformats.org/officeDocument/2006/relationships/image" Target="../media/image18.png"/><Relationship Id="rId1" Type="http://schemas.openxmlformats.org/officeDocument/2006/relationships/image" Target="../media/image2.png"/><Relationship Id="rId6" Type="http://schemas.openxmlformats.org/officeDocument/2006/relationships/image" Target="../media/image4.png"/><Relationship Id="rId11" Type="http://schemas.openxmlformats.org/officeDocument/2006/relationships/image" Target="../media/image9.png"/><Relationship Id="rId24" Type="http://schemas.openxmlformats.org/officeDocument/2006/relationships/image" Target="../media/image22.png"/><Relationship Id="rId5" Type="http://schemas.openxmlformats.org/officeDocument/2006/relationships/image" Target="../media/image3.png"/><Relationship Id="rId15" Type="http://schemas.openxmlformats.org/officeDocument/2006/relationships/image" Target="../media/image13.png"/><Relationship Id="rId23" Type="http://schemas.openxmlformats.org/officeDocument/2006/relationships/image" Target="../media/image21.png"/><Relationship Id="rId10" Type="http://schemas.openxmlformats.org/officeDocument/2006/relationships/image" Target="../media/image8.png"/><Relationship Id="rId19" Type="http://schemas.openxmlformats.org/officeDocument/2006/relationships/image" Target="../media/image17.png"/><Relationship Id="rId4" Type="http://schemas.openxmlformats.org/officeDocument/2006/relationships/chart" Target="../charts/chart9.xml"/><Relationship Id="rId9" Type="http://schemas.openxmlformats.org/officeDocument/2006/relationships/image" Target="../media/image7.png"/><Relationship Id="rId14" Type="http://schemas.openxmlformats.org/officeDocument/2006/relationships/image" Target="../media/image12.png"/><Relationship Id="rId22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585109</xdr:colOff>
      <xdr:row>0</xdr:row>
      <xdr:rowOff>1</xdr:rowOff>
    </xdr:from>
    <xdr:to>
      <xdr:col>4</xdr:col>
      <xdr:colOff>685800</xdr:colOff>
      <xdr:row>3</xdr:row>
      <xdr:rowOff>171355</xdr:rowOff>
    </xdr:to>
    <xdr:pic>
      <xdr:nvPicPr>
        <xdr:cNvPr id="2" name="图片 1" descr="LOGO标准-渐变色.pn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5109" y="1"/>
          <a:ext cx="2843891" cy="9524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1256739</xdr:colOff>
      <xdr:row>6</xdr:row>
      <xdr:rowOff>177053</xdr:rowOff>
    </xdr:from>
    <xdr:to>
      <xdr:col>9</xdr:col>
      <xdr:colOff>676275</xdr:colOff>
      <xdr:row>25</xdr:row>
      <xdr:rowOff>76200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1276349</xdr:colOff>
      <xdr:row>119</xdr:row>
      <xdr:rowOff>133349</xdr:rowOff>
    </xdr:from>
    <xdr:to>
      <xdr:col>10</xdr:col>
      <xdr:colOff>57149</xdr:colOff>
      <xdr:row>138</xdr:row>
      <xdr:rowOff>100964</xdr:rowOff>
    </xdr:to>
    <xdr:graphicFrame macro="">
      <xdr:nvGraphicFramePr>
        <xdr:cNvPr id="3" name="图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666750</xdr:colOff>
      <xdr:row>150</xdr:row>
      <xdr:rowOff>19050</xdr:rowOff>
    </xdr:from>
    <xdr:to>
      <xdr:col>7</xdr:col>
      <xdr:colOff>190500</xdr:colOff>
      <xdr:row>163</xdr:row>
      <xdr:rowOff>38100</xdr:rowOff>
    </xdr:to>
    <xdr:graphicFrame macro="">
      <xdr:nvGraphicFramePr>
        <xdr:cNvPr id="7" name="图表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333375</xdr:colOff>
      <xdr:row>150</xdr:row>
      <xdr:rowOff>9525</xdr:rowOff>
    </xdr:from>
    <xdr:to>
      <xdr:col>14</xdr:col>
      <xdr:colOff>104775</xdr:colOff>
      <xdr:row>163</xdr:row>
      <xdr:rowOff>28575</xdr:rowOff>
    </xdr:to>
    <xdr:graphicFrame macro="">
      <xdr:nvGraphicFramePr>
        <xdr:cNvPr id="8" name="图表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257175</xdr:colOff>
      <xdr:row>150</xdr:row>
      <xdr:rowOff>0</xdr:rowOff>
    </xdr:from>
    <xdr:to>
      <xdr:col>21</xdr:col>
      <xdr:colOff>28575</xdr:colOff>
      <xdr:row>163</xdr:row>
      <xdr:rowOff>19050</xdr:rowOff>
    </xdr:to>
    <xdr:graphicFrame macro="">
      <xdr:nvGraphicFramePr>
        <xdr:cNvPr id="9" name="图表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19049</xdr:colOff>
      <xdr:row>185</xdr:row>
      <xdr:rowOff>0</xdr:rowOff>
    </xdr:from>
    <xdr:to>
      <xdr:col>10</xdr:col>
      <xdr:colOff>504824</xdr:colOff>
      <xdr:row>204</xdr:row>
      <xdr:rowOff>152400</xdr:rowOff>
    </xdr:to>
    <xdr:graphicFrame macro="">
      <xdr:nvGraphicFramePr>
        <xdr:cNvPr id="11" name="图表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12</xdr:col>
      <xdr:colOff>200025</xdr:colOff>
      <xdr:row>20</xdr:row>
      <xdr:rowOff>57150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85800" y="628650"/>
          <a:ext cx="8410575" cy="3619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676275</xdr:colOff>
      <xdr:row>55</xdr:row>
      <xdr:rowOff>47625</xdr:rowOff>
    </xdr:from>
    <xdr:to>
      <xdr:col>9</xdr:col>
      <xdr:colOff>447675</xdr:colOff>
      <xdr:row>68</xdr:row>
      <xdr:rowOff>66675</xdr:rowOff>
    </xdr:to>
    <xdr:graphicFrame macro="">
      <xdr:nvGraphicFramePr>
        <xdr:cNvPr id="3" name="图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1333500</xdr:colOff>
      <xdr:row>28</xdr:row>
      <xdr:rowOff>104775</xdr:rowOff>
    </xdr:from>
    <xdr:to>
      <xdr:col>12</xdr:col>
      <xdr:colOff>28575</xdr:colOff>
      <xdr:row>48</xdr:row>
      <xdr:rowOff>47625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666750</xdr:colOff>
      <xdr:row>111</xdr:row>
      <xdr:rowOff>76200</xdr:rowOff>
    </xdr:from>
    <xdr:to>
      <xdr:col>13</xdr:col>
      <xdr:colOff>28575</xdr:colOff>
      <xdr:row>131</xdr:row>
      <xdr:rowOff>19050</xdr:rowOff>
    </xdr:to>
    <xdr:graphicFrame macro="">
      <xdr:nvGraphicFramePr>
        <xdr:cNvPr id="5" name="图表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171450</xdr:colOff>
      <xdr:row>143</xdr:row>
      <xdr:rowOff>57150</xdr:rowOff>
    </xdr:from>
    <xdr:to>
      <xdr:col>7</xdr:col>
      <xdr:colOff>464058</xdr:colOff>
      <xdr:row>145</xdr:row>
      <xdr:rowOff>122682</xdr:rowOff>
    </xdr:to>
    <xdr:sp macro="" textlink="">
      <xdr:nvSpPr>
        <xdr:cNvPr id="6" name="右箭头 5"/>
        <xdr:cNvSpPr/>
      </xdr:nvSpPr>
      <xdr:spPr>
        <a:xfrm>
          <a:off x="4953000" y="30032325"/>
          <a:ext cx="978408" cy="484632"/>
        </a:xfrm>
        <a:prstGeom prst="rightArrow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lang="zh-CN" altLang="en-US" sz="1100"/>
            <a:t>调整后</a:t>
          </a:r>
        </a:p>
      </xdr:txBody>
    </xdr:sp>
    <xdr:clientData/>
  </xdr:twoCellAnchor>
  <xdr:twoCellAnchor>
    <xdr:from>
      <xdr:col>11</xdr:col>
      <xdr:colOff>170688</xdr:colOff>
      <xdr:row>177</xdr:row>
      <xdr:rowOff>115063</xdr:rowOff>
    </xdr:from>
    <xdr:to>
      <xdr:col>11</xdr:col>
      <xdr:colOff>655320</xdr:colOff>
      <xdr:row>181</xdr:row>
      <xdr:rowOff>180978</xdr:rowOff>
    </xdr:to>
    <xdr:sp macro="" textlink="">
      <xdr:nvSpPr>
        <xdr:cNvPr id="7" name="右箭头 6"/>
        <xdr:cNvSpPr/>
      </xdr:nvSpPr>
      <xdr:spPr>
        <a:xfrm rot="5400000">
          <a:off x="8171496" y="37453255"/>
          <a:ext cx="904115" cy="484632"/>
        </a:xfrm>
        <a:prstGeom prst="rightArrow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lang="zh-CN" altLang="en-US" sz="1100"/>
            <a:t>调整后</a:t>
          </a:r>
        </a:p>
      </xdr:txBody>
    </xdr:sp>
    <xdr:clientData/>
  </xdr:twoCellAnchor>
  <xdr:twoCellAnchor editAs="oneCell">
    <xdr:from>
      <xdr:col>3</xdr:col>
      <xdr:colOff>44824</xdr:colOff>
      <xdr:row>336</xdr:row>
      <xdr:rowOff>156883</xdr:rowOff>
    </xdr:from>
    <xdr:to>
      <xdr:col>5</xdr:col>
      <xdr:colOff>439831</xdr:colOff>
      <xdr:row>343</xdr:row>
      <xdr:rowOff>47625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2767853" y="62808971"/>
          <a:ext cx="1762125" cy="1381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67234</xdr:colOff>
      <xdr:row>347</xdr:row>
      <xdr:rowOff>44823</xdr:rowOff>
    </xdr:from>
    <xdr:to>
      <xdr:col>4</xdr:col>
      <xdr:colOff>457759</xdr:colOff>
      <xdr:row>350</xdr:row>
      <xdr:rowOff>197222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790263" y="65038941"/>
          <a:ext cx="1074084" cy="7911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681318</xdr:colOff>
      <xdr:row>534</xdr:row>
      <xdr:rowOff>14567</xdr:rowOff>
    </xdr:from>
    <xdr:to>
      <xdr:col>14</xdr:col>
      <xdr:colOff>419733</xdr:colOff>
      <xdr:row>555</xdr:row>
      <xdr:rowOff>93009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719668" y="92892842"/>
          <a:ext cx="7968015" cy="44789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32224</xdr:colOff>
      <xdr:row>442</xdr:row>
      <xdr:rowOff>76200</xdr:rowOff>
    </xdr:from>
    <xdr:to>
      <xdr:col>15</xdr:col>
      <xdr:colOff>322588</xdr:colOff>
      <xdr:row>461</xdr:row>
      <xdr:rowOff>190500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2756374" y="78705075"/>
          <a:ext cx="8519964" cy="409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61</xdr:col>
      <xdr:colOff>170688</xdr:colOff>
      <xdr:row>177</xdr:row>
      <xdr:rowOff>115062</xdr:rowOff>
    </xdr:from>
    <xdr:to>
      <xdr:col>61</xdr:col>
      <xdr:colOff>655320</xdr:colOff>
      <xdr:row>184</xdr:row>
      <xdr:rowOff>45720</xdr:rowOff>
    </xdr:to>
    <xdr:sp macro="" textlink="">
      <xdr:nvSpPr>
        <xdr:cNvPr id="24" name="右箭头 23"/>
        <xdr:cNvSpPr/>
      </xdr:nvSpPr>
      <xdr:spPr>
        <a:xfrm rot="5400000">
          <a:off x="8129587" y="35818763"/>
          <a:ext cx="987933" cy="484632"/>
        </a:xfrm>
        <a:prstGeom prst="rightArrow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lang="zh-CN" altLang="en-US" sz="1100"/>
            <a:t>调整后</a:t>
          </a:r>
        </a:p>
      </xdr:txBody>
    </xdr:sp>
    <xdr:clientData/>
  </xdr:twoCellAnchor>
  <xdr:twoCellAnchor editAs="oneCell">
    <xdr:from>
      <xdr:col>3</xdr:col>
      <xdr:colOff>9526</xdr:colOff>
      <xdr:row>557</xdr:row>
      <xdr:rowOff>104775</xdr:rowOff>
    </xdr:from>
    <xdr:to>
      <xdr:col>14</xdr:col>
      <xdr:colOff>466725</xdr:colOff>
      <xdr:row>582</xdr:row>
      <xdr:rowOff>129840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2733676" y="116243100"/>
          <a:ext cx="8000999" cy="5263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649940</xdr:colOff>
      <xdr:row>354</xdr:row>
      <xdr:rowOff>112059</xdr:rowOff>
    </xdr:from>
    <xdr:to>
      <xdr:col>16</xdr:col>
      <xdr:colOff>118782</xdr:colOff>
      <xdr:row>379</xdr:row>
      <xdr:rowOff>51547</xdr:rowOff>
    </xdr:to>
    <xdr:pic>
      <xdr:nvPicPr>
        <xdr:cNvPr id="15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2689411" y="75538853"/>
          <a:ext cx="9038665" cy="52622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685799</xdr:colOff>
      <xdr:row>428</xdr:row>
      <xdr:rowOff>0</xdr:rowOff>
    </xdr:from>
    <xdr:to>
      <xdr:col>8</xdr:col>
      <xdr:colOff>211930</xdr:colOff>
      <xdr:row>437</xdr:row>
      <xdr:rowOff>200025</xdr:rowOff>
    </xdr:to>
    <xdr:pic>
      <xdr:nvPicPr>
        <xdr:cNvPr id="17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3409949" y="89735025"/>
          <a:ext cx="2955131" cy="2085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245</xdr:row>
      <xdr:rowOff>0</xdr:rowOff>
    </xdr:from>
    <xdr:to>
      <xdr:col>9</xdr:col>
      <xdr:colOff>276225</xdr:colOff>
      <xdr:row>253</xdr:row>
      <xdr:rowOff>157602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2724150" y="51387375"/>
          <a:ext cx="4391025" cy="183400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256</xdr:row>
      <xdr:rowOff>0</xdr:rowOff>
    </xdr:from>
    <xdr:to>
      <xdr:col>9</xdr:col>
      <xdr:colOff>542925</xdr:colOff>
      <xdr:row>265</xdr:row>
      <xdr:rowOff>38100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2724150" y="53692425"/>
          <a:ext cx="4657725" cy="1924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657784</xdr:colOff>
      <xdr:row>389</xdr:row>
      <xdr:rowOff>89087</xdr:rowOff>
    </xdr:from>
    <xdr:to>
      <xdr:col>16</xdr:col>
      <xdr:colOff>107576</xdr:colOff>
      <xdr:row>415</xdr:row>
      <xdr:rowOff>203388</xdr:rowOff>
    </xdr:to>
    <xdr:pic>
      <xdr:nvPicPr>
        <xdr:cNvPr id="11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2696134" y="81651662"/>
          <a:ext cx="9050992" cy="55626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464</xdr:row>
      <xdr:rowOff>0</xdr:rowOff>
    </xdr:from>
    <xdr:to>
      <xdr:col>8</xdr:col>
      <xdr:colOff>0</xdr:colOff>
      <xdr:row>465</xdr:row>
      <xdr:rowOff>123825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3409950" y="98117025"/>
          <a:ext cx="2743200" cy="333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683557</xdr:colOff>
      <xdr:row>508</xdr:row>
      <xdr:rowOff>0</xdr:rowOff>
    </xdr:from>
    <xdr:to>
      <xdr:col>12</xdr:col>
      <xdr:colOff>448874</xdr:colOff>
      <xdr:row>524</xdr:row>
      <xdr:rowOff>78443</xdr:rowOff>
    </xdr:to>
    <xdr:pic>
      <xdr:nvPicPr>
        <xdr:cNvPr id="1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2723028" y="120351176"/>
          <a:ext cx="6600905" cy="34850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44823</xdr:colOff>
      <xdr:row>279</xdr:row>
      <xdr:rowOff>190501</xdr:rowOff>
    </xdr:from>
    <xdr:to>
      <xdr:col>16</xdr:col>
      <xdr:colOff>444781</xdr:colOff>
      <xdr:row>305</xdr:row>
      <xdr:rowOff>112059</xdr:rowOff>
    </xdr:to>
    <xdr:pic>
      <xdr:nvPicPr>
        <xdr:cNvPr id="20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2767852" y="59010177"/>
          <a:ext cx="9286223" cy="54572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310</xdr:row>
      <xdr:rowOff>0</xdr:rowOff>
    </xdr:from>
    <xdr:to>
      <xdr:col>16</xdr:col>
      <xdr:colOff>657225</xdr:colOff>
      <xdr:row>335</xdr:row>
      <xdr:rowOff>47625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2724150" y="65846325"/>
          <a:ext cx="9572625" cy="5286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637</xdr:row>
      <xdr:rowOff>0</xdr:rowOff>
    </xdr:from>
    <xdr:to>
      <xdr:col>5</xdr:col>
      <xdr:colOff>161925</xdr:colOff>
      <xdr:row>648</xdr:row>
      <xdr:rowOff>38100</xdr:rowOff>
    </xdr:to>
    <xdr:pic>
      <xdr:nvPicPr>
        <xdr:cNvPr id="21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3409950" y="136464675"/>
          <a:ext cx="847725" cy="2343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</xdr:colOff>
      <xdr:row>208</xdr:row>
      <xdr:rowOff>0</xdr:rowOff>
    </xdr:from>
    <xdr:to>
      <xdr:col>19</xdr:col>
      <xdr:colOff>506284</xdr:colOff>
      <xdr:row>235</xdr:row>
      <xdr:rowOff>180975</xdr:rowOff>
    </xdr:to>
    <xdr:pic>
      <xdr:nvPicPr>
        <xdr:cNvPr id="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2038351" y="43634025"/>
          <a:ext cx="12164883" cy="5838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268</xdr:row>
      <xdr:rowOff>0</xdr:rowOff>
    </xdr:from>
    <xdr:to>
      <xdr:col>6</xdr:col>
      <xdr:colOff>257175</xdr:colOff>
      <xdr:row>271</xdr:row>
      <xdr:rowOff>57150</xdr:rowOff>
    </xdr:to>
    <xdr:pic>
      <xdr:nvPicPr>
        <xdr:cNvPr id="1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2724150" y="56207025"/>
          <a:ext cx="2314575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495299</xdr:colOff>
      <xdr:row>299</xdr:row>
      <xdr:rowOff>9525</xdr:rowOff>
    </xdr:from>
    <xdr:to>
      <xdr:col>16</xdr:col>
      <xdr:colOff>409574</xdr:colOff>
      <xdr:row>300</xdr:row>
      <xdr:rowOff>95250</xdr:rowOff>
    </xdr:to>
    <xdr:pic>
      <xdr:nvPicPr>
        <xdr:cNvPr id="1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10077449" y="62712600"/>
          <a:ext cx="1971675" cy="295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504825</xdr:colOff>
      <xdr:row>300</xdr:row>
      <xdr:rowOff>104774</xdr:rowOff>
    </xdr:from>
    <xdr:to>
      <xdr:col>16</xdr:col>
      <xdr:colOff>390525</xdr:colOff>
      <xdr:row>301</xdr:row>
      <xdr:rowOff>171449</xdr:rowOff>
    </xdr:to>
    <xdr:sp macro="" textlink="">
      <xdr:nvSpPr>
        <xdr:cNvPr id="33" name="矩形 32"/>
        <xdr:cNvSpPr/>
      </xdr:nvSpPr>
      <xdr:spPr>
        <a:xfrm>
          <a:off x="10086975" y="63017399"/>
          <a:ext cx="1943100" cy="276225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solidFill>
                <a:schemeClr val="tx1"/>
              </a:solidFill>
            </a:rPr>
            <a:t>开启后随机获得</a:t>
          </a:r>
        </a:p>
      </xdr:txBody>
    </xdr:sp>
    <xdr:clientData/>
  </xdr:twoCellAnchor>
  <xdr:twoCellAnchor editAs="oneCell">
    <xdr:from>
      <xdr:col>12</xdr:col>
      <xdr:colOff>342900</xdr:colOff>
      <xdr:row>442</xdr:row>
      <xdr:rowOff>85725</xdr:rowOff>
    </xdr:from>
    <xdr:to>
      <xdr:col>15</xdr:col>
      <xdr:colOff>333375</xdr:colOff>
      <xdr:row>445</xdr:row>
      <xdr:rowOff>128509</xdr:rowOff>
    </xdr:to>
    <xdr:pic>
      <xdr:nvPicPr>
        <xdr:cNvPr id="1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9239250" y="92754450"/>
          <a:ext cx="2047875" cy="6714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</xdr:colOff>
      <xdr:row>468</xdr:row>
      <xdr:rowOff>1</xdr:rowOff>
    </xdr:from>
    <xdr:to>
      <xdr:col>16</xdr:col>
      <xdr:colOff>673405</xdr:colOff>
      <xdr:row>490</xdr:row>
      <xdr:rowOff>57150</xdr:rowOff>
    </xdr:to>
    <xdr:pic>
      <xdr:nvPicPr>
        <xdr:cNvPr id="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2724151" y="98117026"/>
          <a:ext cx="9588804" cy="46672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66675</xdr:colOff>
      <xdr:row>608</xdr:row>
      <xdr:rowOff>190500</xdr:rowOff>
    </xdr:from>
    <xdr:to>
      <xdr:col>13</xdr:col>
      <xdr:colOff>85725</xdr:colOff>
      <xdr:row>635</xdr:row>
      <xdr:rowOff>19050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2790825" y="127644525"/>
          <a:ext cx="6877050" cy="5486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95251</xdr:colOff>
      <xdr:row>600</xdr:row>
      <xdr:rowOff>47626</xdr:rowOff>
    </xdr:from>
    <xdr:to>
      <xdr:col>12</xdr:col>
      <xdr:colOff>657225</xdr:colOff>
      <xdr:row>606</xdr:row>
      <xdr:rowOff>22672</xdr:rowOff>
    </xdr:to>
    <xdr:pic>
      <xdr:nvPicPr>
        <xdr:cNvPr id="2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2819401" y="125825251"/>
          <a:ext cx="6734174" cy="12323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22899;&#31070;3&#39029;&#28216;_&#22307;&#29289;&amp;&#24449;&#20240;&#21453;&#39304;&#20998;&#26512;_0817_V1.0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总结"/>
      <sheetName val="意见汇总"/>
      <sheetName val="部门意见收集"/>
      <sheetName val="803总优化建议"/>
      <sheetName val="圣物相关意见整理"/>
      <sheetName val="数据汇总"/>
      <sheetName val="拥有率-上阵率"/>
      <sheetName val="圣物-进阶"/>
      <sheetName val="部件-进阶"/>
      <sheetName val="部件-升星"/>
    </sheetNames>
    <sheetDataSet>
      <sheetData sheetId="0">
        <row r="94">
          <cell r="D94" t="str">
            <v>表现</v>
          </cell>
          <cell r="E94" t="str">
            <v>操作繁琐</v>
          </cell>
          <cell r="F94" t="str">
            <v>理解成本</v>
          </cell>
          <cell r="G94" t="str">
            <v>奖励收益</v>
          </cell>
          <cell r="H94" t="str">
            <v>策略性缺失</v>
          </cell>
          <cell r="I94" t="str">
            <v>功能缺失</v>
          </cell>
          <cell r="J94" t="str">
            <v>引导缺失</v>
          </cell>
          <cell r="K94" t="str">
            <v>难度相关</v>
          </cell>
          <cell r="L94" t="str">
            <v>优化建议</v>
          </cell>
          <cell r="M94" t="str">
            <v>bug</v>
          </cell>
          <cell r="N94" t="str">
            <v>其他</v>
          </cell>
        </row>
        <row r="95">
          <cell r="D95">
            <v>14</v>
          </cell>
          <cell r="E95">
            <v>10</v>
          </cell>
          <cell r="F95">
            <v>2</v>
          </cell>
          <cell r="G95">
            <v>19</v>
          </cell>
          <cell r="H95">
            <v>5</v>
          </cell>
          <cell r="I95">
            <v>8</v>
          </cell>
          <cell r="J95">
            <v>5</v>
          </cell>
          <cell r="K95">
            <v>13</v>
          </cell>
          <cell r="L95">
            <v>8</v>
          </cell>
          <cell r="M95">
            <v>4</v>
          </cell>
          <cell r="N95">
            <v>3</v>
          </cell>
        </row>
        <row r="345">
          <cell r="D345">
            <v>0.65386160535894244</v>
          </cell>
          <cell r="E345">
            <v>0.73492543836528668</v>
          </cell>
          <cell r="F345">
            <v>0.71931666937214001</v>
          </cell>
          <cell r="G345">
            <v>0.72983930811940145</v>
          </cell>
          <cell r="H345">
            <v>0.73831097811758362</v>
          </cell>
          <cell r="I345">
            <v>0.76688477231588581</v>
          </cell>
          <cell r="J345">
            <v>0.78902658190591279</v>
          </cell>
          <cell r="K345">
            <v>0.74656250420915393</v>
          </cell>
          <cell r="L345">
            <v>0.73384038817001074</v>
          </cell>
          <cell r="M345">
            <v>0.77397265184478026</v>
          </cell>
          <cell r="N345">
            <v>0.8389897129847893</v>
          </cell>
          <cell r="O345">
            <v>0.76655639118148799</v>
          </cell>
          <cell r="P345">
            <v>0.71816716269841274</v>
          </cell>
          <cell r="Q345">
            <v>0.94736842105263153</v>
          </cell>
          <cell r="R345">
            <v>1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B5:G31"/>
  <sheetViews>
    <sheetView workbookViewId="0">
      <selection activeCell="M21" sqref="M21"/>
    </sheetView>
  </sheetViews>
  <sheetFormatPr defaultRowHeight="16.5"/>
  <cols>
    <col min="1" max="2" width="9" style="1"/>
    <col min="3" max="3" width="9" style="1" customWidth="1"/>
    <col min="4" max="4" width="9" style="1"/>
    <col min="5" max="5" width="31" style="1" customWidth="1"/>
    <col min="6" max="6" width="12" style="1" customWidth="1"/>
    <col min="7" max="7" width="10.25" style="1" bestFit="1" customWidth="1"/>
    <col min="8" max="16384" width="9" style="1"/>
  </cols>
  <sheetData>
    <row r="5" spans="4:7">
      <c r="G5" s="2"/>
    </row>
    <row r="8" spans="4:7">
      <c r="D8" s="3" t="s">
        <v>0</v>
      </c>
      <c r="E8" s="3" t="s">
        <v>1</v>
      </c>
      <c r="F8" s="3" t="s">
        <v>2</v>
      </c>
      <c r="G8" s="3" t="s">
        <v>3</v>
      </c>
    </row>
    <row r="9" spans="4:7">
      <c r="D9" s="4" t="s">
        <v>4</v>
      </c>
      <c r="E9" s="5" t="s">
        <v>5</v>
      </c>
      <c r="F9" s="6" t="s">
        <v>6</v>
      </c>
      <c r="G9" s="7">
        <v>43339</v>
      </c>
    </row>
    <row r="10" spans="4:7">
      <c r="D10" s="4" t="s">
        <v>4</v>
      </c>
      <c r="E10" s="8" t="s">
        <v>7</v>
      </c>
      <c r="F10" s="6" t="s">
        <v>6</v>
      </c>
      <c r="G10" s="7">
        <v>43339</v>
      </c>
    </row>
    <row r="11" spans="4:7">
      <c r="D11" s="4" t="s">
        <v>4</v>
      </c>
      <c r="E11" s="8" t="s">
        <v>8</v>
      </c>
      <c r="F11" s="6" t="s">
        <v>6</v>
      </c>
      <c r="G11" s="7">
        <v>43339</v>
      </c>
    </row>
    <row r="12" spans="4:7">
      <c r="D12" s="4" t="s">
        <v>335</v>
      </c>
      <c r="E12" s="8" t="s">
        <v>303</v>
      </c>
      <c r="F12" s="6" t="s">
        <v>6</v>
      </c>
      <c r="G12" s="7">
        <v>43348</v>
      </c>
    </row>
    <row r="13" spans="4:7">
      <c r="D13" s="4" t="s">
        <v>336</v>
      </c>
      <c r="E13" s="8" t="s">
        <v>337</v>
      </c>
      <c r="F13" s="6" t="s">
        <v>6</v>
      </c>
      <c r="G13" s="7">
        <v>43351</v>
      </c>
    </row>
    <row r="14" spans="4:7">
      <c r="D14" s="4" t="s">
        <v>336</v>
      </c>
      <c r="E14" s="8" t="s">
        <v>339</v>
      </c>
      <c r="F14" s="6" t="s">
        <v>6</v>
      </c>
      <c r="G14" s="7">
        <v>43351</v>
      </c>
    </row>
    <row r="15" spans="4:7">
      <c r="D15" s="4" t="s">
        <v>351</v>
      </c>
      <c r="E15" s="8" t="s">
        <v>303</v>
      </c>
      <c r="F15" s="6" t="s">
        <v>6</v>
      </c>
      <c r="G15" s="7">
        <v>43360</v>
      </c>
    </row>
    <row r="16" spans="4:7">
      <c r="D16" s="9"/>
    </row>
    <row r="17" spans="2:6" ht="21">
      <c r="B17" s="10" t="s">
        <v>9</v>
      </c>
      <c r="D17" s="9"/>
    </row>
    <row r="18" spans="2:6">
      <c r="D18" s="9"/>
    </row>
    <row r="21" spans="2:6" ht="21" customHeight="1">
      <c r="B21" s="11" t="s">
        <v>10</v>
      </c>
      <c r="C21" s="12"/>
      <c r="D21" s="12"/>
    </row>
    <row r="22" spans="2:6">
      <c r="B22" s="13" t="s">
        <v>11</v>
      </c>
      <c r="C22" s="12"/>
      <c r="D22" s="12"/>
    </row>
    <row r="23" spans="2:6">
      <c r="B23" s="11" t="s">
        <v>12</v>
      </c>
      <c r="C23" s="12"/>
      <c r="D23" s="12"/>
    </row>
    <row r="24" spans="2:6">
      <c r="B24" s="14" t="s">
        <v>13</v>
      </c>
      <c r="C24" s="15"/>
      <c r="D24" s="15"/>
      <c r="E24" s="16"/>
      <c r="F24" s="16"/>
    </row>
    <row r="25" spans="2:6">
      <c r="B25" s="17" t="s">
        <v>14</v>
      </c>
      <c r="C25" s="18"/>
      <c r="D25" s="18"/>
      <c r="E25" s="19"/>
    </row>
    <row r="26" spans="2:6">
      <c r="B26" s="20" t="s">
        <v>15</v>
      </c>
      <c r="C26" s="12"/>
      <c r="D26" s="12"/>
    </row>
    <row r="27" spans="2:6">
      <c r="B27" s="21" t="s">
        <v>16</v>
      </c>
      <c r="C27" s="12"/>
      <c r="D27" s="12"/>
    </row>
    <row r="28" spans="2:6">
      <c r="B28" s="22"/>
      <c r="C28" s="12"/>
      <c r="D28" s="12"/>
    </row>
    <row r="29" spans="2:6">
      <c r="B29" s="23"/>
      <c r="C29" s="21"/>
    </row>
    <row r="30" spans="2:6">
      <c r="B30" s="23"/>
    </row>
    <row r="31" spans="2:6">
      <c r="B31" s="23"/>
    </row>
  </sheetData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B2:T184"/>
  <sheetViews>
    <sheetView topLeftCell="A58" workbookViewId="0">
      <selection activeCell="A99" sqref="A99"/>
    </sheetView>
  </sheetViews>
  <sheetFormatPr defaultRowHeight="16.5"/>
  <cols>
    <col min="1" max="1" width="9" style="12"/>
    <col min="2" max="2" width="12.25" style="12" customWidth="1"/>
    <col min="3" max="16384" width="9" style="12"/>
  </cols>
  <sheetData>
    <row r="2" spans="2:14">
      <c r="B2" s="26" t="s">
        <v>98</v>
      </c>
    </row>
    <row r="3" spans="2:14">
      <c r="B3" s="24" t="s">
        <v>17</v>
      </c>
      <c r="C3" s="25"/>
      <c r="D3" s="25"/>
      <c r="E3" s="25"/>
      <c r="F3" s="25"/>
      <c r="G3" s="25"/>
      <c r="H3" s="25"/>
      <c r="I3" s="25"/>
      <c r="J3" s="25"/>
      <c r="K3" s="25"/>
      <c r="L3" s="25"/>
      <c r="M3" s="25"/>
      <c r="N3" s="25"/>
    </row>
    <row r="4" spans="2:14">
      <c r="B4" s="25"/>
      <c r="C4" s="25"/>
      <c r="D4" s="25"/>
      <c r="E4" s="25"/>
      <c r="F4" s="25"/>
      <c r="G4" s="25"/>
      <c r="H4" s="25"/>
      <c r="I4" s="25"/>
      <c r="J4" s="25"/>
      <c r="K4" s="25"/>
      <c r="L4" s="25"/>
      <c r="M4" s="25"/>
      <c r="N4" s="25"/>
    </row>
    <row r="5" spans="2:14">
      <c r="B5" s="26" t="s">
        <v>18</v>
      </c>
      <c r="C5" s="26" t="s">
        <v>19</v>
      </c>
      <c r="D5" s="26" t="s">
        <v>20</v>
      </c>
      <c r="E5" s="26" t="s">
        <v>21</v>
      </c>
      <c r="F5" s="26" t="s">
        <v>22</v>
      </c>
      <c r="G5" s="26" t="s">
        <v>23</v>
      </c>
      <c r="H5" s="26" t="s">
        <v>24</v>
      </c>
      <c r="I5" s="26" t="s">
        <v>25</v>
      </c>
      <c r="J5" s="26" t="s">
        <v>26</v>
      </c>
      <c r="K5" s="26" t="s">
        <v>27</v>
      </c>
      <c r="L5" s="26" t="s">
        <v>28</v>
      </c>
      <c r="M5" s="26" t="s">
        <v>29</v>
      </c>
      <c r="N5" s="25"/>
    </row>
    <row r="6" spans="2:14">
      <c r="B6" s="27">
        <f>SUM(C6:M6)</f>
        <v>91</v>
      </c>
      <c r="C6" s="27">
        <v>14</v>
      </c>
      <c r="D6" s="27">
        <v>10</v>
      </c>
      <c r="E6" s="27">
        <v>2</v>
      </c>
      <c r="F6" s="27">
        <v>19</v>
      </c>
      <c r="G6" s="27">
        <v>5</v>
      </c>
      <c r="H6" s="27">
        <v>8</v>
      </c>
      <c r="I6" s="27">
        <v>5</v>
      </c>
      <c r="J6" s="27">
        <v>13</v>
      </c>
      <c r="K6" s="27">
        <v>8</v>
      </c>
      <c r="L6" s="27">
        <v>4</v>
      </c>
      <c r="M6" s="27">
        <v>3</v>
      </c>
      <c r="N6" s="25"/>
    </row>
    <row r="7" spans="2:14">
      <c r="B7" s="25"/>
      <c r="C7" s="25"/>
      <c r="D7" s="25"/>
      <c r="E7" s="25"/>
      <c r="F7" s="25"/>
      <c r="G7" s="25"/>
      <c r="H7" s="25"/>
      <c r="I7" s="25"/>
      <c r="J7" s="25"/>
      <c r="K7" s="25"/>
      <c r="L7" s="25"/>
      <c r="M7" s="25"/>
      <c r="N7" s="25"/>
    </row>
    <row r="8" spans="2:14">
      <c r="B8" s="25"/>
      <c r="C8" s="25"/>
      <c r="D8" s="25"/>
      <c r="E8" s="25"/>
      <c r="F8" s="25"/>
      <c r="G8" s="25"/>
      <c r="H8" s="25"/>
      <c r="I8" s="25"/>
      <c r="J8" s="25"/>
      <c r="K8" s="25"/>
      <c r="L8" s="25"/>
      <c r="M8" s="25"/>
      <c r="N8" s="25"/>
    </row>
    <row r="9" spans="2:14">
      <c r="B9" s="25"/>
      <c r="C9" s="25"/>
      <c r="D9" s="25"/>
      <c r="E9" s="25"/>
      <c r="F9" s="25"/>
      <c r="G9" s="25"/>
      <c r="H9" s="25"/>
      <c r="I9" s="25"/>
      <c r="J9" s="25"/>
      <c r="K9" s="25"/>
      <c r="L9" s="25"/>
      <c r="M9" s="25"/>
      <c r="N9" s="25"/>
    </row>
    <row r="10" spans="2:14">
      <c r="B10" s="25"/>
      <c r="C10" s="25"/>
      <c r="D10" s="25"/>
      <c r="E10" s="25"/>
      <c r="F10" s="25"/>
      <c r="G10" s="25"/>
      <c r="H10" s="25"/>
      <c r="I10" s="25"/>
      <c r="J10" s="25"/>
      <c r="K10" s="25"/>
      <c r="L10" s="25"/>
      <c r="M10" s="25"/>
      <c r="N10" s="25"/>
    </row>
    <row r="11" spans="2:14">
      <c r="B11" s="25"/>
      <c r="C11" s="25"/>
      <c r="D11" s="25"/>
      <c r="E11" s="25"/>
      <c r="F11" s="25"/>
      <c r="G11" s="25"/>
      <c r="H11" s="25"/>
      <c r="I11" s="25"/>
      <c r="J11" s="25"/>
      <c r="K11" s="25"/>
      <c r="L11" s="25"/>
      <c r="M11" s="25"/>
      <c r="N11" s="25"/>
    </row>
    <row r="12" spans="2:14">
      <c r="B12" s="25"/>
      <c r="C12" s="25"/>
      <c r="D12" s="25"/>
      <c r="E12" s="25"/>
      <c r="F12" s="25"/>
      <c r="G12" s="25"/>
      <c r="H12" s="25"/>
      <c r="I12" s="25"/>
      <c r="J12" s="25"/>
      <c r="K12" s="25"/>
      <c r="L12" s="25"/>
      <c r="M12" s="25"/>
      <c r="N12" s="25"/>
    </row>
    <row r="13" spans="2:14">
      <c r="B13" s="25"/>
      <c r="C13" s="25"/>
      <c r="D13" s="25"/>
      <c r="E13" s="25"/>
      <c r="F13" s="25"/>
      <c r="G13" s="25"/>
      <c r="H13" s="25"/>
      <c r="I13" s="25"/>
      <c r="J13" s="25"/>
      <c r="K13" s="25"/>
      <c r="L13" s="25"/>
      <c r="M13" s="25"/>
      <c r="N13" s="25"/>
    </row>
    <row r="14" spans="2:14">
      <c r="B14" s="25"/>
      <c r="C14" s="25"/>
      <c r="D14" s="25"/>
      <c r="E14" s="25"/>
      <c r="F14" s="25"/>
      <c r="G14" s="25"/>
      <c r="H14" s="25"/>
      <c r="I14" s="25"/>
      <c r="J14" s="25"/>
      <c r="K14" s="25"/>
      <c r="L14" s="25"/>
      <c r="M14" s="25"/>
      <c r="N14" s="25"/>
    </row>
    <row r="15" spans="2:14">
      <c r="B15" s="25"/>
      <c r="C15" s="25"/>
      <c r="D15" s="25"/>
      <c r="E15" s="25"/>
      <c r="F15" s="25"/>
      <c r="G15" s="25"/>
      <c r="H15" s="25"/>
      <c r="I15" s="25"/>
      <c r="J15" s="25"/>
      <c r="K15" s="25"/>
      <c r="L15" s="25"/>
      <c r="M15" s="25"/>
      <c r="N15" s="25"/>
    </row>
    <row r="16" spans="2:14">
      <c r="B16" s="25"/>
      <c r="C16" s="25"/>
      <c r="D16" s="25"/>
      <c r="E16" s="25"/>
      <c r="F16" s="25"/>
      <c r="G16" s="25"/>
      <c r="H16" s="25"/>
      <c r="I16" s="25"/>
      <c r="J16" s="25"/>
      <c r="K16" s="25"/>
      <c r="L16" s="25"/>
      <c r="M16" s="25"/>
      <c r="N16" s="25"/>
    </row>
    <row r="17" spans="2:14">
      <c r="B17" s="25"/>
      <c r="C17" s="25"/>
      <c r="D17" s="25"/>
      <c r="E17" s="25"/>
      <c r="F17" s="25"/>
      <c r="G17" s="25"/>
      <c r="H17" s="25"/>
      <c r="I17" s="25"/>
      <c r="J17" s="25"/>
      <c r="K17" s="25"/>
      <c r="L17" s="25"/>
      <c r="M17" s="25"/>
      <c r="N17" s="25"/>
    </row>
    <row r="18" spans="2:14">
      <c r="B18" s="25"/>
      <c r="C18" s="25"/>
      <c r="D18" s="25"/>
      <c r="E18" s="25"/>
      <c r="F18" s="25"/>
      <c r="G18" s="25"/>
      <c r="H18" s="25"/>
      <c r="I18" s="25"/>
      <c r="J18" s="25"/>
      <c r="K18" s="25"/>
      <c r="L18" s="25"/>
      <c r="M18" s="25"/>
      <c r="N18" s="25"/>
    </row>
    <row r="19" spans="2:14">
      <c r="B19" s="25"/>
      <c r="C19" s="25"/>
      <c r="D19" s="25"/>
      <c r="E19" s="25"/>
      <c r="F19" s="25"/>
      <c r="G19" s="25"/>
      <c r="H19" s="25"/>
      <c r="I19" s="25"/>
      <c r="J19" s="25"/>
      <c r="K19" s="25"/>
      <c r="L19" s="25"/>
      <c r="M19" s="25"/>
      <c r="N19" s="25"/>
    </row>
    <row r="20" spans="2:14">
      <c r="B20" s="25"/>
      <c r="C20" s="25"/>
      <c r="D20" s="25"/>
      <c r="E20" s="25"/>
      <c r="F20" s="25"/>
      <c r="G20" s="25"/>
      <c r="H20" s="25"/>
      <c r="I20" s="25"/>
      <c r="J20" s="25"/>
      <c r="K20" s="25"/>
      <c r="L20" s="25"/>
      <c r="M20" s="25"/>
      <c r="N20" s="25"/>
    </row>
    <row r="21" spans="2:14">
      <c r="B21" s="25"/>
      <c r="C21" s="25"/>
      <c r="D21" s="25"/>
      <c r="E21" s="25"/>
      <c r="F21" s="25"/>
      <c r="G21" s="25"/>
      <c r="H21" s="25"/>
      <c r="I21" s="25"/>
      <c r="J21" s="25"/>
      <c r="K21" s="25"/>
      <c r="L21" s="25"/>
      <c r="M21" s="25"/>
      <c r="N21" s="25"/>
    </row>
    <row r="22" spans="2:14">
      <c r="B22" s="25"/>
      <c r="C22" s="25"/>
      <c r="D22" s="25"/>
      <c r="E22" s="25"/>
      <c r="F22" s="25"/>
      <c r="G22" s="25"/>
      <c r="H22" s="25"/>
      <c r="I22" s="25"/>
      <c r="J22" s="25"/>
      <c r="K22" s="25"/>
      <c r="L22" s="25"/>
      <c r="M22" s="25"/>
      <c r="N22" s="25"/>
    </row>
    <row r="23" spans="2:14">
      <c r="B23" s="25"/>
      <c r="C23" s="25"/>
      <c r="D23" s="25"/>
      <c r="E23" s="25"/>
      <c r="F23" s="25"/>
      <c r="G23" s="25"/>
      <c r="H23" s="25"/>
      <c r="I23" s="25"/>
      <c r="J23" s="25"/>
      <c r="K23" s="25"/>
      <c r="L23" s="25"/>
      <c r="M23" s="25"/>
      <c r="N23" s="25"/>
    </row>
    <row r="24" spans="2:14">
      <c r="B24" s="25"/>
      <c r="C24" s="25"/>
      <c r="D24" s="25"/>
      <c r="E24" s="25"/>
      <c r="F24" s="25"/>
      <c r="G24" s="25"/>
      <c r="H24" s="25"/>
      <c r="I24" s="25"/>
      <c r="J24" s="25"/>
      <c r="K24" s="25"/>
      <c r="L24" s="25"/>
      <c r="M24" s="25"/>
      <c r="N24" s="25"/>
    </row>
    <row r="25" spans="2:14">
      <c r="B25" s="25"/>
      <c r="C25" s="25"/>
      <c r="D25" s="25"/>
      <c r="E25" s="25"/>
      <c r="F25" s="25"/>
      <c r="G25" s="25"/>
      <c r="H25" s="25"/>
      <c r="I25" s="25"/>
      <c r="J25" s="25"/>
      <c r="K25" s="25"/>
      <c r="L25" s="25"/>
      <c r="M25" s="25"/>
      <c r="N25" s="25"/>
    </row>
    <row r="26" spans="2:14">
      <c r="B26" s="25"/>
      <c r="C26" s="25"/>
      <c r="D26" s="25"/>
      <c r="E26" s="25"/>
      <c r="F26" s="25"/>
      <c r="G26" s="25"/>
      <c r="H26" s="25"/>
      <c r="I26" s="25"/>
      <c r="J26" s="25"/>
      <c r="K26" s="25"/>
      <c r="L26" s="25"/>
      <c r="M26" s="25"/>
      <c r="N26" s="25"/>
    </row>
    <row r="27" spans="2:14">
      <c r="B27" s="25" t="s">
        <v>30</v>
      </c>
      <c r="C27" s="25"/>
      <c r="D27" s="25"/>
      <c r="E27" s="25"/>
      <c r="F27" s="25"/>
      <c r="G27" s="25"/>
      <c r="H27" s="25"/>
      <c r="I27" s="25"/>
      <c r="J27" s="25"/>
      <c r="K27" s="25"/>
      <c r="L27" s="25"/>
      <c r="M27" s="25"/>
      <c r="N27" s="25"/>
    </row>
    <row r="28" spans="2:14">
      <c r="B28" s="25">
        <v>1</v>
      </c>
      <c r="C28" s="25" t="s">
        <v>31</v>
      </c>
      <c r="D28" s="25"/>
      <c r="E28" s="25"/>
      <c r="F28" s="25"/>
      <c r="G28" s="25"/>
      <c r="H28" s="25"/>
      <c r="I28" s="25"/>
      <c r="J28" s="25"/>
      <c r="K28" s="25"/>
      <c r="L28" s="25"/>
      <c r="M28" s="25"/>
      <c r="N28" s="25"/>
    </row>
    <row r="29" spans="2:14">
      <c r="B29" s="25"/>
      <c r="C29" s="25">
        <v>1.1000000000000001</v>
      </c>
      <c r="D29" s="25" t="s">
        <v>32</v>
      </c>
      <c r="E29" s="25"/>
      <c r="F29" s="25"/>
      <c r="G29" s="25"/>
      <c r="H29" s="25"/>
      <c r="I29" s="25"/>
      <c r="J29" s="25"/>
      <c r="K29" s="25"/>
      <c r="L29" s="25"/>
      <c r="M29" s="25"/>
      <c r="N29" s="25"/>
    </row>
    <row r="30" spans="2:14">
      <c r="B30" s="25"/>
      <c r="C30" s="25">
        <v>1.2</v>
      </c>
      <c r="D30" s="25" t="s">
        <v>33</v>
      </c>
      <c r="E30" s="25"/>
      <c r="F30" s="25"/>
      <c r="G30" s="25"/>
      <c r="H30" s="25"/>
      <c r="I30" s="25"/>
      <c r="J30" s="25"/>
      <c r="K30" s="25"/>
      <c r="L30" s="25"/>
      <c r="M30" s="25"/>
      <c r="N30" s="25"/>
    </row>
    <row r="31" spans="2:14">
      <c r="B31" s="25"/>
      <c r="C31" s="25">
        <v>1.3</v>
      </c>
      <c r="D31" s="25" t="s">
        <v>34</v>
      </c>
      <c r="E31" s="25"/>
      <c r="F31" s="25"/>
      <c r="G31" s="25"/>
      <c r="H31" s="25"/>
      <c r="I31" s="25"/>
      <c r="J31" s="25"/>
      <c r="K31" s="25"/>
      <c r="L31" s="25"/>
      <c r="M31" s="25"/>
      <c r="N31" s="25"/>
    </row>
    <row r="32" spans="2:14">
      <c r="B32" s="25"/>
      <c r="C32" s="25">
        <v>1.4</v>
      </c>
      <c r="D32" s="25" t="s">
        <v>35</v>
      </c>
      <c r="E32" s="25"/>
      <c r="F32" s="25"/>
      <c r="G32" s="25"/>
      <c r="H32" s="25"/>
      <c r="I32" s="25"/>
      <c r="J32" s="25"/>
      <c r="K32" s="25"/>
      <c r="L32" s="25"/>
      <c r="M32" s="25"/>
      <c r="N32" s="25"/>
    </row>
    <row r="33" spans="2:14">
      <c r="B33" s="25"/>
      <c r="C33" s="25"/>
      <c r="D33" s="25"/>
      <c r="E33" s="25"/>
      <c r="F33" s="25"/>
      <c r="G33" s="25"/>
      <c r="H33" s="25"/>
      <c r="I33" s="25"/>
      <c r="J33" s="25"/>
      <c r="K33" s="25"/>
      <c r="L33" s="25"/>
      <c r="M33" s="25"/>
      <c r="N33" s="25"/>
    </row>
    <row r="34" spans="2:14">
      <c r="B34" s="25">
        <v>2</v>
      </c>
      <c r="C34" s="25" t="s">
        <v>36</v>
      </c>
      <c r="D34" s="25"/>
      <c r="E34" s="25"/>
      <c r="F34" s="25"/>
      <c r="G34" s="25"/>
      <c r="H34" s="25"/>
      <c r="I34" s="25"/>
      <c r="J34" s="25"/>
      <c r="K34" s="25"/>
      <c r="L34" s="25"/>
      <c r="M34" s="25"/>
      <c r="N34" s="25"/>
    </row>
    <row r="35" spans="2:14">
      <c r="B35" s="25"/>
      <c r="C35" s="25">
        <v>2.1</v>
      </c>
      <c r="D35" s="25" t="s">
        <v>37</v>
      </c>
      <c r="E35" s="25"/>
      <c r="F35" s="25"/>
      <c r="G35" s="25"/>
      <c r="H35" s="25"/>
      <c r="I35" s="25"/>
      <c r="J35" s="25"/>
      <c r="K35" s="25"/>
      <c r="L35" s="25"/>
      <c r="M35" s="25"/>
      <c r="N35" s="25"/>
    </row>
    <row r="36" spans="2:14">
      <c r="B36" s="25"/>
      <c r="C36" s="25">
        <v>2.2000000000000002</v>
      </c>
      <c r="D36" s="25" t="s">
        <v>38</v>
      </c>
      <c r="E36" s="25"/>
      <c r="F36" s="25"/>
      <c r="G36" s="25"/>
      <c r="H36" s="25"/>
      <c r="I36" s="25"/>
      <c r="J36" s="25"/>
      <c r="K36" s="25"/>
      <c r="L36" s="25"/>
      <c r="M36" s="25"/>
      <c r="N36" s="25"/>
    </row>
    <row r="37" spans="2:14">
      <c r="B37" s="25"/>
      <c r="C37" s="25">
        <v>2.2999999999999998</v>
      </c>
      <c r="D37" s="25" t="s">
        <v>39</v>
      </c>
      <c r="E37" s="25"/>
      <c r="F37" s="25"/>
      <c r="G37" s="25"/>
      <c r="H37" s="25"/>
      <c r="I37" s="25"/>
      <c r="J37" s="25"/>
      <c r="K37" s="25"/>
      <c r="L37" s="25"/>
      <c r="M37" s="25"/>
      <c r="N37" s="25"/>
    </row>
    <row r="38" spans="2:14">
      <c r="B38" s="25"/>
      <c r="C38" s="25"/>
      <c r="D38" s="25"/>
      <c r="E38" s="25"/>
      <c r="F38" s="25"/>
      <c r="G38" s="25"/>
      <c r="H38" s="25"/>
      <c r="I38" s="25"/>
      <c r="J38" s="25"/>
      <c r="K38" s="25"/>
      <c r="L38" s="25"/>
      <c r="M38" s="25"/>
      <c r="N38" s="25"/>
    </row>
    <row r="39" spans="2:14">
      <c r="B39" s="25">
        <v>3</v>
      </c>
      <c r="C39" s="25" t="s">
        <v>40</v>
      </c>
      <c r="D39" s="25"/>
      <c r="E39" s="25"/>
      <c r="F39" s="25"/>
      <c r="G39" s="25"/>
      <c r="H39" s="25"/>
      <c r="I39" s="25"/>
      <c r="J39" s="25"/>
      <c r="K39" s="25"/>
      <c r="L39" s="25"/>
      <c r="M39" s="25"/>
      <c r="N39" s="25"/>
    </row>
    <row r="40" spans="2:14">
      <c r="B40" s="25"/>
      <c r="C40" s="25">
        <v>3.1</v>
      </c>
      <c r="D40" s="25" t="s">
        <v>41</v>
      </c>
      <c r="E40" s="25"/>
      <c r="F40" s="25"/>
      <c r="G40" s="25"/>
      <c r="H40" s="25"/>
      <c r="I40" s="25"/>
      <c r="J40" s="25"/>
      <c r="K40" s="25"/>
      <c r="L40" s="25"/>
      <c r="M40" s="25"/>
      <c r="N40" s="25"/>
    </row>
    <row r="41" spans="2:14">
      <c r="B41" s="25"/>
      <c r="C41" s="25"/>
      <c r="D41" s="25"/>
      <c r="E41" s="25"/>
      <c r="F41" s="25"/>
      <c r="G41" s="25"/>
      <c r="H41" s="25"/>
      <c r="I41" s="25"/>
      <c r="J41" s="25"/>
      <c r="K41" s="25"/>
      <c r="L41" s="25"/>
      <c r="M41" s="25"/>
      <c r="N41" s="25"/>
    </row>
    <row r="42" spans="2:14">
      <c r="B42" s="25">
        <v>4</v>
      </c>
      <c r="C42" s="25" t="s">
        <v>42</v>
      </c>
      <c r="D42" s="25"/>
      <c r="E42" s="25"/>
      <c r="F42" s="25"/>
      <c r="G42" s="25"/>
      <c r="H42" s="25"/>
      <c r="I42" s="25"/>
      <c r="J42" s="25"/>
      <c r="K42" s="25"/>
      <c r="L42" s="25"/>
      <c r="M42" s="25"/>
      <c r="N42" s="25"/>
    </row>
    <row r="43" spans="2:14">
      <c r="B43" s="25"/>
      <c r="C43" s="25">
        <v>4.0999999999999996</v>
      </c>
      <c r="D43" s="25" t="s">
        <v>43</v>
      </c>
      <c r="E43" s="25"/>
      <c r="F43" s="25"/>
      <c r="G43" s="25"/>
      <c r="H43" s="25"/>
      <c r="I43" s="25"/>
      <c r="J43" s="25"/>
      <c r="K43" s="25"/>
      <c r="L43" s="25"/>
      <c r="M43" s="25"/>
      <c r="N43" s="25"/>
    </row>
    <row r="44" spans="2:14">
      <c r="B44" s="25"/>
      <c r="C44" s="25">
        <v>4.2</v>
      </c>
      <c r="D44" s="25" t="s">
        <v>44</v>
      </c>
      <c r="E44" s="25"/>
      <c r="F44" s="25"/>
      <c r="G44" s="25"/>
      <c r="H44" s="25"/>
      <c r="I44" s="25"/>
      <c r="J44" s="25"/>
      <c r="K44" s="25"/>
      <c r="L44" s="25"/>
      <c r="M44" s="25"/>
      <c r="N44" s="25"/>
    </row>
    <row r="45" spans="2:14">
      <c r="B45" s="25"/>
      <c r="C45" s="25">
        <v>4.3</v>
      </c>
      <c r="D45" s="25" t="s">
        <v>45</v>
      </c>
      <c r="E45" s="25"/>
      <c r="F45" s="25"/>
      <c r="G45" s="25"/>
      <c r="H45" s="25"/>
      <c r="I45" s="25"/>
      <c r="J45" s="25"/>
      <c r="K45" s="25"/>
      <c r="L45" s="25"/>
      <c r="M45" s="25"/>
      <c r="N45" s="25"/>
    </row>
    <row r="46" spans="2:14">
      <c r="B46" s="25"/>
      <c r="C46" s="25">
        <v>4.4000000000000004</v>
      </c>
      <c r="D46" s="25" t="s">
        <v>46</v>
      </c>
      <c r="E46" s="25"/>
      <c r="F46" s="25"/>
      <c r="G46" s="25"/>
      <c r="H46" s="25"/>
      <c r="I46" s="25"/>
      <c r="J46" s="25"/>
      <c r="K46" s="25"/>
      <c r="L46" s="25"/>
      <c r="M46" s="25"/>
      <c r="N46" s="25"/>
    </row>
    <row r="47" spans="2:14">
      <c r="B47" s="25"/>
      <c r="C47" s="25">
        <v>4.5</v>
      </c>
      <c r="D47" s="25" t="s">
        <v>47</v>
      </c>
      <c r="E47" s="25"/>
      <c r="F47" s="25"/>
      <c r="G47" s="25"/>
      <c r="H47" s="25"/>
      <c r="I47" s="25"/>
      <c r="J47" s="25"/>
      <c r="K47" s="25"/>
      <c r="L47" s="25"/>
      <c r="M47" s="25"/>
      <c r="N47" s="25"/>
    </row>
    <row r="48" spans="2:14">
      <c r="B48" s="25"/>
      <c r="C48" s="25">
        <v>4.5999999999999996</v>
      </c>
      <c r="D48" s="25" t="s">
        <v>48</v>
      </c>
      <c r="E48" s="25"/>
      <c r="F48" s="25"/>
      <c r="G48" s="25"/>
      <c r="H48" s="25"/>
      <c r="I48" s="25"/>
      <c r="J48" s="25"/>
      <c r="K48" s="25"/>
      <c r="L48" s="25"/>
      <c r="M48" s="25"/>
      <c r="N48" s="25"/>
    </row>
    <row r="49" spans="2:14">
      <c r="B49" s="25"/>
      <c r="C49" s="25"/>
      <c r="D49" s="25"/>
      <c r="E49" s="25"/>
      <c r="F49" s="25"/>
      <c r="G49" s="25"/>
      <c r="H49" s="25"/>
      <c r="I49" s="25"/>
      <c r="J49" s="25"/>
      <c r="K49" s="25"/>
      <c r="L49" s="25"/>
      <c r="M49" s="25"/>
      <c r="N49" s="25"/>
    </row>
    <row r="50" spans="2:14">
      <c r="B50" s="25">
        <v>5</v>
      </c>
      <c r="C50" s="25" t="s">
        <v>49</v>
      </c>
      <c r="D50" s="25"/>
      <c r="E50" s="25"/>
      <c r="F50" s="25"/>
      <c r="G50" s="25"/>
      <c r="H50" s="25"/>
      <c r="I50" s="25"/>
      <c r="J50" s="25"/>
      <c r="K50" s="25"/>
      <c r="L50" s="25"/>
      <c r="M50" s="25"/>
      <c r="N50" s="25"/>
    </row>
    <row r="51" spans="2:14">
      <c r="B51" s="25"/>
      <c r="C51" s="25">
        <v>5.0999999999999996</v>
      </c>
      <c r="D51" s="25" t="s">
        <v>50</v>
      </c>
      <c r="E51" s="25"/>
      <c r="F51" s="25"/>
      <c r="G51" s="25"/>
      <c r="H51" s="25"/>
      <c r="I51" s="25"/>
      <c r="J51" s="25"/>
      <c r="K51" s="25"/>
      <c r="L51" s="25"/>
      <c r="M51" s="25"/>
      <c r="N51" s="25"/>
    </row>
    <row r="52" spans="2:14">
      <c r="B52" s="25"/>
      <c r="C52" s="25">
        <v>5.2</v>
      </c>
      <c r="D52" s="25" t="s">
        <v>51</v>
      </c>
      <c r="E52" s="25"/>
      <c r="F52" s="25"/>
      <c r="G52" s="25"/>
      <c r="H52" s="25"/>
      <c r="I52" s="25"/>
      <c r="J52" s="25"/>
      <c r="K52" s="25"/>
      <c r="L52" s="25"/>
      <c r="M52" s="25"/>
      <c r="N52" s="25"/>
    </row>
    <row r="53" spans="2:14">
      <c r="B53" s="25"/>
      <c r="C53" s="25">
        <v>5.3</v>
      </c>
      <c r="D53" s="25" t="s">
        <v>52</v>
      </c>
      <c r="E53" s="25"/>
      <c r="F53" s="25"/>
      <c r="G53" s="25"/>
      <c r="H53" s="25"/>
      <c r="I53" s="25"/>
      <c r="J53" s="25"/>
      <c r="K53" s="25"/>
      <c r="L53" s="25"/>
      <c r="M53" s="25"/>
      <c r="N53" s="25"/>
    </row>
    <row r="54" spans="2:14">
      <c r="B54" s="25"/>
      <c r="C54" s="25"/>
      <c r="D54" s="25"/>
      <c r="E54" s="25"/>
      <c r="F54" s="25"/>
      <c r="G54" s="25"/>
      <c r="H54" s="25"/>
      <c r="I54" s="25"/>
      <c r="J54" s="25"/>
      <c r="K54" s="25"/>
      <c r="L54" s="25"/>
      <c r="M54" s="25"/>
      <c r="N54" s="25"/>
    </row>
    <row r="55" spans="2:14">
      <c r="B55" s="25">
        <v>6</v>
      </c>
      <c r="C55" s="25" t="s">
        <v>53</v>
      </c>
      <c r="D55" s="25"/>
      <c r="E55" s="25"/>
      <c r="F55" s="25"/>
      <c r="G55" s="25"/>
      <c r="H55" s="25"/>
      <c r="I55" s="25"/>
      <c r="J55" s="25"/>
      <c r="K55" s="25"/>
      <c r="L55" s="25"/>
      <c r="M55" s="25"/>
      <c r="N55" s="25"/>
    </row>
    <row r="56" spans="2:14">
      <c r="B56" s="25"/>
      <c r="C56" s="25">
        <v>6.1</v>
      </c>
      <c r="D56" s="25" t="s">
        <v>54</v>
      </c>
      <c r="E56" s="25"/>
      <c r="F56" s="25"/>
      <c r="G56" s="25"/>
      <c r="H56" s="25"/>
      <c r="I56" s="25"/>
      <c r="J56" s="25"/>
      <c r="K56" s="25"/>
      <c r="L56" s="25"/>
      <c r="M56" s="25"/>
      <c r="N56" s="25"/>
    </row>
    <row r="57" spans="2:14">
      <c r="B57" s="25"/>
      <c r="C57" s="25">
        <v>6.2</v>
      </c>
      <c r="D57" s="25" t="s">
        <v>55</v>
      </c>
      <c r="E57" s="25"/>
      <c r="F57" s="25"/>
      <c r="G57" s="25"/>
      <c r="H57" s="25"/>
      <c r="I57" s="25"/>
      <c r="J57" s="25"/>
      <c r="K57" s="25"/>
      <c r="L57" s="25"/>
      <c r="M57" s="25"/>
      <c r="N57" s="25"/>
    </row>
    <row r="58" spans="2:14">
      <c r="B58" s="25"/>
      <c r="C58" s="25">
        <v>6.3</v>
      </c>
      <c r="D58" s="25" t="s">
        <v>56</v>
      </c>
      <c r="E58" s="25"/>
      <c r="F58" s="25"/>
      <c r="G58" s="25"/>
      <c r="H58" s="25"/>
      <c r="I58" s="25"/>
      <c r="J58" s="25"/>
      <c r="K58" s="25"/>
      <c r="L58" s="25"/>
      <c r="M58" s="25"/>
      <c r="N58" s="25"/>
    </row>
    <row r="59" spans="2:14">
      <c r="B59" s="25"/>
      <c r="C59" s="25">
        <v>6.4</v>
      </c>
      <c r="D59" s="25" t="s">
        <v>57</v>
      </c>
      <c r="E59" s="25"/>
      <c r="F59" s="25"/>
      <c r="G59" s="25"/>
      <c r="H59" s="25"/>
      <c r="I59" s="25"/>
      <c r="J59" s="25"/>
      <c r="K59" s="25"/>
      <c r="L59" s="25"/>
      <c r="M59" s="25"/>
      <c r="N59" s="25"/>
    </row>
    <row r="60" spans="2:14">
      <c r="B60" s="25"/>
      <c r="C60" s="25">
        <v>6.5</v>
      </c>
      <c r="D60" s="25" t="s">
        <v>58</v>
      </c>
      <c r="E60" s="25"/>
      <c r="F60" s="25"/>
      <c r="G60" s="25"/>
      <c r="H60" s="25"/>
      <c r="I60" s="25"/>
      <c r="J60" s="25"/>
      <c r="K60" s="25"/>
      <c r="L60" s="25"/>
      <c r="M60" s="25"/>
      <c r="N60" s="25"/>
    </row>
    <row r="61" spans="2:14">
      <c r="B61" s="25"/>
      <c r="C61" s="25"/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25"/>
    </row>
    <row r="62" spans="2:14">
      <c r="B62" s="25">
        <v>7</v>
      </c>
      <c r="C62" s="25" t="s">
        <v>59</v>
      </c>
      <c r="D62" s="25"/>
      <c r="E62" s="25"/>
      <c r="F62" s="25"/>
      <c r="G62" s="25"/>
      <c r="H62" s="25"/>
      <c r="I62" s="25"/>
      <c r="J62" s="25"/>
      <c r="K62" s="25"/>
      <c r="L62" s="25"/>
      <c r="M62" s="25"/>
      <c r="N62" s="25"/>
    </row>
    <row r="63" spans="2:14">
      <c r="B63" s="25"/>
      <c r="C63" s="25">
        <v>7.1</v>
      </c>
      <c r="D63" s="25" t="s">
        <v>60</v>
      </c>
      <c r="E63" s="25"/>
      <c r="F63" s="25"/>
      <c r="G63" s="25"/>
      <c r="H63" s="25"/>
      <c r="I63" s="25"/>
      <c r="J63" s="25"/>
      <c r="K63" s="25"/>
      <c r="L63" s="25"/>
      <c r="M63" s="25"/>
      <c r="N63" s="25"/>
    </row>
    <row r="64" spans="2:14">
      <c r="B64" s="25"/>
      <c r="C64" s="25">
        <v>7.2</v>
      </c>
      <c r="D64" s="25" t="s">
        <v>61</v>
      </c>
      <c r="E64" s="25"/>
      <c r="F64" s="25"/>
      <c r="G64" s="25"/>
      <c r="H64" s="25"/>
      <c r="I64" s="25"/>
      <c r="J64" s="25"/>
      <c r="K64" s="25"/>
      <c r="L64" s="25"/>
      <c r="M64" s="25"/>
      <c r="N64" s="25"/>
    </row>
    <row r="65" spans="2:14">
      <c r="B65" s="25"/>
      <c r="C65" s="25">
        <v>7.3</v>
      </c>
      <c r="D65" s="25" t="s">
        <v>62</v>
      </c>
      <c r="E65" s="25"/>
      <c r="F65" s="25"/>
      <c r="G65" s="25"/>
      <c r="H65" s="25"/>
      <c r="I65" s="25"/>
      <c r="J65" s="25"/>
      <c r="K65" s="25"/>
      <c r="L65" s="25"/>
      <c r="M65" s="25"/>
      <c r="N65" s="25"/>
    </row>
    <row r="66" spans="2:14">
      <c r="B66" s="25"/>
      <c r="C66" s="25">
        <v>7.4</v>
      </c>
      <c r="D66" s="25" t="s">
        <v>63</v>
      </c>
      <c r="E66" s="25"/>
      <c r="F66" s="25"/>
      <c r="G66" s="25"/>
      <c r="H66" s="25"/>
      <c r="I66" s="25"/>
      <c r="J66" s="25"/>
      <c r="K66" s="25"/>
      <c r="L66" s="25"/>
      <c r="M66" s="25"/>
      <c r="N66" s="25"/>
    </row>
    <row r="67" spans="2:14">
      <c r="B67" s="25"/>
      <c r="C67" s="25"/>
      <c r="D67" s="25"/>
      <c r="E67" s="25"/>
      <c r="F67" s="25"/>
      <c r="G67" s="25"/>
      <c r="H67" s="25"/>
      <c r="I67" s="25"/>
      <c r="J67" s="25"/>
      <c r="K67" s="25"/>
      <c r="L67" s="25"/>
      <c r="M67" s="25"/>
      <c r="N67" s="25"/>
    </row>
    <row r="68" spans="2:14">
      <c r="B68" s="25">
        <v>8</v>
      </c>
      <c r="C68" s="25" t="s">
        <v>64</v>
      </c>
      <c r="D68" s="25"/>
      <c r="E68" s="25"/>
      <c r="F68" s="25"/>
      <c r="G68" s="25"/>
      <c r="H68" s="25"/>
      <c r="I68" s="25"/>
      <c r="J68" s="25"/>
      <c r="K68" s="25"/>
      <c r="L68" s="25"/>
      <c r="M68" s="25"/>
      <c r="N68" s="25"/>
    </row>
    <row r="69" spans="2:14">
      <c r="B69" s="25"/>
      <c r="C69" s="25">
        <v>8.1</v>
      </c>
      <c r="D69" s="25" t="s">
        <v>65</v>
      </c>
      <c r="E69" s="25"/>
      <c r="F69" s="25"/>
      <c r="G69" s="25"/>
      <c r="H69" s="25"/>
      <c r="I69" s="25"/>
      <c r="J69" s="25"/>
      <c r="K69" s="25"/>
      <c r="L69" s="25"/>
      <c r="M69" s="25"/>
      <c r="N69" s="25"/>
    </row>
    <row r="70" spans="2:14">
      <c r="B70" s="25"/>
      <c r="C70" s="25">
        <v>8.1999999999999993</v>
      </c>
      <c r="D70" s="25" t="s">
        <v>66</v>
      </c>
      <c r="E70" s="25"/>
      <c r="F70" s="25"/>
      <c r="G70" s="25"/>
      <c r="H70" s="25"/>
      <c r="I70" s="25"/>
      <c r="J70" s="25"/>
      <c r="K70" s="25"/>
      <c r="L70" s="25"/>
      <c r="M70" s="25"/>
      <c r="N70" s="25"/>
    </row>
    <row r="71" spans="2:14">
      <c r="B71" s="25"/>
      <c r="C71" s="25">
        <v>8.3000000000000007</v>
      </c>
      <c r="D71" s="25" t="s">
        <v>67</v>
      </c>
      <c r="E71" s="25"/>
      <c r="F71" s="25"/>
      <c r="G71" s="25"/>
      <c r="H71" s="25"/>
      <c r="I71" s="25"/>
      <c r="J71" s="25"/>
      <c r="K71" s="25"/>
      <c r="L71" s="25"/>
      <c r="M71" s="25"/>
      <c r="N71" s="25"/>
    </row>
    <row r="72" spans="2:14">
      <c r="B72" s="25"/>
      <c r="C72" s="25"/>
      <c r="D72" s="25"/>
      <c r="E72" s="25"/>
      <c r="F72" s="25"/>
      <c r="G72" s="25"/>
      <c r="H72" s="25"/>
      <c r="I72" s="25"/>
      <c r="J72" s="25"/>
      <c r="K72" s="25"/>
      <c r="L72" s="25"/>
      <c r="M72" s="25"/>
      <c r="N72" s="25"/>
    </row>
    <row r="73" spans="2:14">
      <c r="B73" s="25">
        <v>9</v>
      </c>
      <c r="C73" s="25" t="s">
        <v>68</v>
      </c>
      <c r="D73" s="25"/>
      <c r="E73" s="25"/>
      <c r="F73" s="25"/>
      <c r="G73" s="25"/>
      <c r="H73" s="25"/>
      <c r="I73" s="25"/>
      <c r="J73" s="25"/>
      <c r="K73" s="25"/>
      <c r="L73" s="25"/>
      <c r="M73" s="25"/>
      <c r="N73" s="25"/>
    </row>
    <row r="74" spans="2:14">
      <c r="B74" s="25"/>
      <c r="C74" s="25">
        <v>9.1</v>
      </c>
      <c r="D74" s="25" t="s">
        <v>69</v>
      </c>
      <c r="E74" s="25"/>
      <c r="F74" s="25"/>
      <c r="G74" s="25"/>
      <c r="H74" s="25"/>
      <c r="I74" s="25"/>
      <c r="J74" s="25"/>
      <c r="K74" s="25"/>
      <c r="L74" s="25"/>
      <c r="M74" s="25"/>
      <c r="N74" s="25"/>
    </row>
    <row r="75" spans="2:14">
      <c r="B75" s="25"/>
      <c r="C75" s="25">
        <v>9.1999999999999993</v>
      </c>
      <c r="D75" s="25" t="s">
        <v>70</v>
      </c>
      <c r="E75" s="25"/>
      <c r="F75" s="25"/>
      <c r="G75" s="25"/>
      <c r="H75" s="25"/>
      <c r="I75" s="25"/>
      <c r="J75" s="25"/>
      <c r="K75" s="25"/>
      <c r="L75" s="25"/>
      <c r="M75" s="25"/>
      <c r="N75" s="25"/>
    </row>
    <row r="76" spans="2:14">
      <c r="B76" s="25"/>
      <c r="C76" s="25">
        <v>9.3000000000000007</v>
      </c>
      <c r="D76" s="25" t="s">
        <v>71</v>
      </c>
      <c r="E76" s="25"/>
      <c r="F76" s="25"/>
      <c r="G76" s="25"/>
      <c r="H76" s="25"/>
      <c r="I76" s="25"/>
      <c r="J76" s="25"/>
      <c r="K76" s="25"/>
      <c r="L76" s="25"/>
      <c r="M76" s="25"/>
      <c r="N76" s="25"/>
    </row>
    <row r="77" spans="2:14">
      <c r="B77" s="25"/>
      <c r="C77" s="25"/>
      <c r="D77" s="25"/>
      <c r="E77" s="25"/>
      <c r="F77" s="25"/>
      <c r="G77" s="25"/>
      <c r="H77" s="25"/>
      <c r="I77" s="25"/>
      <c r="J77" s="25"/>
      <c r="K77" s="25"/>
      <c r="L77" s="25"/>
      <c r="M77" s="25"/>
      <c r="N77" s="25"/>
    </row>
    <row r="78" spans="2:14">
      <c r="B78" s="25">
        <v>10</v>
      </c>
      <c r="C78" s="25" t="s">
        <v>72</v>
      </c>
      <c r="D78" s="25"/>
      <c r="E78" s="25"/>
      <c r="F78" s="25"/>
      <c r="G78" s="25"/>
      <c r="H78" s="25"/>
      <c r="I78" s="25"/>
      <c r="J78" s="25"/>
      <c r="K78" s="25"/>
      <c r="L78" s="25"/>
      <c r="M78" s="25"/>
      <c r="N78" s="25"/>
    </row>
    <row r="79" spans="2:14">
      <c r="B79" s="25"/>
      <c r="C79" s="25">
        <v>10.1</v>
      </c>
      <c r="D79" s="25" t="s">
        <v>73</v>
      </c>
      <c r="E79" s="25"/>
      <c r="F79" s="25"/>
      <c r="G79" s="25"/>
      <c r="H79" s="25"/>
      <c r="I79" s="25"/>
      <c r="J79" s="25"/>
      <c r="K79" s="25"/>
      <c r="L79" s="25"/>
      <c r="M79" s="25"/>
      <c r="N79" s="25"/>
    </row>
    <row r="80" spans="2:14">
      <c r="B80" s="25"/>
      <c r="C80" s="25">
        <v>10.199999999999999</v>
      </c>
      <c r="D80" s="25" t="s">
        <v>74</v>
      </c>
      <c r="E80" s="25"/>
      <c r="F80" s="25"/>
      <c r="G80" s="25"/>
      <c r="H80" s="25"/>
      <c r="I80" s="25"/>
      <c r="J80" s="25"/>
      <c r="K80" s="25"/>
      <c r="L80" s="25"/>
      <c r="M80" s="25"/>
      <c r="N80" s="25"/>
    </row>
    <row r="81" spans="2:17">
      <c r="B81" s="25"/>
      <c r="C81" s="25">
        <v>10.3</v>
      </c>
      <c r="D81" s="25" t="s">
        <v>75</v>
      </c>
      <c r="E81" s="25"/>
      <c r="F81" s="25"/>
      <c r="G81" s="25"/>
      <c r="H81" s="25"/>
      <c r="I81" s="25"/>
      <c r="J81" s="25"/>
      <c r="K81" s="25"/>
      <c r="L81" s="25"/>
      <c r="M81" s="25"/>
      <c r="N81" s="25"/>
    </row>
    <row r="82" spans="2:17">
      <c r="B82" s="34" t="s">
        <v>97</v>
      </c>
    </row>
    <row r="83" spans="2:17">
      <c r="B83" s="24" t="s">
        <v>17</v>
      </c>
      <c r="C83" s="25"/>
      <c r="D83" s="25"/>
      <c r="E83" s="25"/>
      <c r="F83" s="25"/>
      <c r="G83" s="25"/>
      <c r="H83" s="25"/>
      <c r="I83" s="25"/>
      <c r="J83" s="25"/>
      <c r="K83" s="25"/>
      <c r="L83" s="25"/>
      <c r="M83" s="25"/>
      <c r="N83" s="25"/>
      <c r="O83" s="25"/>
      <c r="P83" s="25"/>
      <c r="Q83" s="25"/>
    </row>
    <row r="84" spans="2:17">
      <c r="B84" s="25"/>
      <c r="C84" s="25"/>
      <c r="D84" s="25"/>
      <c r="E84" s="25"/>
      <c r="F84" s="25"/>
      <c r="G84" s="25"/>
      <c r="H84" s="25"/>
      <c r="I84" s="25"/>
      <c r="J84" s="25"/>
      <c r="K84" s="25"/>
      <c r="L84" s="25"/>
      <c r="M84" s="25"/>
      <c r="N84" s="25"/>
      <c r="O84" s="25"/>
      <c r="P84" s="25"/>
      <c r="Q84" s="25"/>
    </row>
    <row r="85" spans="2:17">
      <c r="B85" s="28"/>
      <c r="C85" s="72" t="s">
        <v>76</v>
      </c>
      <c r="D85" s="72"/>
      <c r="E85" s="72"/>
      <c r="F85" s="72"/>
      <c r="G85" s="72"/>
      <c r="H85" s="72"/>
      <c r="I85" s="72"/>
      <c r="J85" s="72"/>
      <c r="K85" s="72"/>
      <c r="L85" s="72"/>
      <c r="M85" s="72"/>
      <c r="N85" s="72"/>
      <c r="O85" s="72"/>
      <c r="P85" s="72"/>
      <c r="Q85" s="72"/>
    </row>
    <row r="86" spans="2:17">
      <c r="B86" s="29"/>
      <c r="C86" s="29" t="s">
        <v>77</v>
      </c>
      <c r="D86" s="29" t="s">
        <v>78</v>
      </c>
      <c r="E86" s="29" t="s">
        <v>79</v>
      </c>
      <c r="F86" s="29" t="s">
        <v>80</v>
      </c>
      <c r="G86" s="29" t="s">
        <v>81</v>
      </c>
      <c r="H86" s="29" t="s">
        <v>82</v>
      </c>
      <c r="I86" s="29" t="s">
        <v>83</v>
      </c>
      <c r="J86" s="29" t="s">
        <v>84</v>
      </c>
      <c r="K86" s="29" t="s">
        <v>85</v>
      </c>
      <c r="L86" s="29" t="s">
        <v>86</v>
      </c>
      <c r="M86" s="29" t="s">
        <v>87</v>
      </c>
      <c r="N86" s="29" t="s">
        <v>88</v>
      </c>
      <c r="O86" s="29" t="s">
        <v>89</v>
      </c>
      <c r="P86" s="29" t="s">
        <v>90</v>
      </c>
      <c r="Q86" s="29" t="s">
        <v>91</v>
      </c>
    </row>
    <row r="87" spans="2:17">
      <c r="B87" s="30">
        <v>43282</v>
      </c>
      <c r="C87" s="31">
        <v>0.71108930323846908</v>
      </c>
      <c r="D87" s="31">
        <v>0.74464285714285716</v>
      </c>
      <c r="E87" s="31">
        <v>0.74285714285714288</v>
      </c>
      <c r="F87" s="31">
        <v>0.77290836653386452</v>
      </c>
      <c r="G87" s="31">
        <v>0.83050847457627119</v>
      </c>
      <c r="H87" s="31">
        <v>0.83980582524271841</v>
      </c>
      <c r="I87" s="31">
        <v>0.81428571428571428</v>
      </c>
      <c r="J87" s="31">
        <v>0.84158415841584155</v>
      </c>
      <c r="K87" s="31">
        <v>0.73333333333333328</v>
      </c>
      <c r="L87" s="31">
        <v>0.83870967741935487</v>
      </c>
      <c r="M87" s="31">
        <v>1</v>
      </c>
      <c r="N87" s="31">
        <v>1</v>
      </c>
      <c r="O87" s="31">
        <v>1</v>
      </c>
      <c r="P87" s="31" t="s">
        <v>92</v>
      </c>
      <c r="Q87" s="31" t="s">
        <v>92</v>
      </c>
    </row>
    <row r="88" spans="2:17">
      <c r="B88" s="30">
        <v>43283</v>
      </c>
      <c r="C88" s="31">
        <v>0.69676059037761162</v>
      </c>
      <c r="D88" s="31">
        <v>0.78308823529411764</v>
      </c>
      <c r="E88" s="31">
        <v>0.76430976430976427</v>
      </c>
      <c r="F88" s="31">
        <v>0.70498084291187735</v>
      </c>
      <c r="G88" s="31">
        <v>0.75105485232067515</v>
      </c>
      <c r="H88" s="31">
        <v>0.84761904761904761</v>
      </c>
      <c r="I88" s="31">
        <v>0.81904761904761902</v>
      </c>
      <c r="J88" s="31">
        <v>0.78846153846153844</v>
      </c>
      <c r="K88" s="31">
        <v>0.87234042553191493</v>
      </c>
      <c r="L88" s="31">
        <v>0.83333333333333337</v>
      </c>
      <c r="M88" s="31">
        <v>0.875</v>
      </c>
      <c r="N88" s="31">
        <v>0.88888888888888884</v>
      </c>
      <c r="O88" s="31">
        <v>0.75</v>
      </c>
      <c r="P88" s="31" t="s">
        <v>92</v>
      </c>
      <c r="Q88" s="31" t="s">
        <v>92</v>
      </c>
    </row>
    <row r="89" spans="2:17">
      <c r="B89" s="30">
        <v>43284</v>
      </c>
      <c r="C89" s="31">
        <v>0.68368932038834951</v>
      </c>
      <c r="D89" s="31">
        <v>0.73136915077989606</v>
      </c>
      <c r="E89" s="31">
        <v>0.77419354838709675</v>
      </c>
      <c r="F89" s="31">
        <v>0.77238805970149249</v>
      </c>
      <c r="G89" s="31">
        <v>0.76923076923076927</v>
      </c>
      <c r="H89" s="31">
        <v>0.80382775119617222</v>
      </c>
      <c r="I89" s="31">
        <v>0.81818181818181823</v>
      </c>
      <c r="J89" s="31">
        <v>0.80555555555555558</v>
      </c>
      <c r="K89" s="31">
        <v>0.82692307692307687</v>
      </c>
      <c r="L89" s="31">
        <v>0.78378378378378377</v>
      </c>
      <c r="M89" s="31">
        <v>1</v>
      </c>
      <c r="N89" s="31">
        <v>1</v>
      </c>
      <c r="O89" s="31">
        <v>0.75</v>
      </c>
      <c r="P89" s="31" t="s">
        <v>92</v>
      </c>
      <c r="Q89" s="31" t="s">
        <v>92</v>
      </c>
    </row>
    <row r="90" spans="2:17">
      <c r="B90" s="30">
        <v>43285</v>
      </c>
      <c r="C90" s="31">
        <v>0.6903813318155948</v>
      </c>
      <c r="D90" s="31">
        <v>0.76449912126537789</v>
      </c>
      <c r="E90" s="31">
        <v>0.78095238095238095</v>
      </c>
      <c r="F90" s="31">
        <v>0.77256317689530685</v>
      </c>
      <c r="G90" s="31">
        <v>0.79565217391304344</v>
      </c>
      <c r="H90" s="31">
        <v>0.78172588832487311</v>
      </c>
      <c r="I90" s="31">
        <v>0.80816326530612248</v>
      </c>
      <c r="J90" s="31">
        <v>0.74561403508771928</v>
      </c>
      <c r="K90" s="31">
        <v>0.94</v>
      </c>
      <c r="L90" s="31">
        <v>0.81578947368421051</v>
      </c>
      <c r="M90" s="31">
        <v>0.91666666666666663</v>
      </c>
      <c r="N90" s="31">
        <v>1</v>
      </c>
      <c r="O90" s="31">
        <v>1</v>
      </c>
      <c r="P90" s="31" t="s">
        <v>92</v>
      </c>
      <c r="Q90" s="31" t="s">
        <v>92</v>
      </c>
    </row>
    <row r="91" spans="2:17">
      <c r="B91" s="30">
        <v>43286</v>
      </c>
      <c r="C91" s="31">
        <v>0.6950732356857523</v>
      </c>
      <c r="D91" s="31">
        <v>0.7781818181818182</v>
      </c>
      <c r="E91" s="31">
        <v>0.73964497041420119</v>
      </c>
      <c r="F91" s="31">
        <v>0.76258992805755399</v>
      </c>
      <c r="G91" s="31">
        <v>0.77586206896551724</v>
      </c>
      <c r="H91" s="31">
        <v>0.79473684210526319</v>
      </c>
      <c r="I91" s="31">
        <v>0.80658436213991769</v>
      </c>
      <c r="J91" s="31">
        <v>0.78181818181818186</v>
      </c>
      <c r="K91" s="31">
        <v>0.81818181818181823</v>
      </c>
      <c r="L91" s="31">
        <v>0.8571428571428571</v>
      </c>
      <c r="M91" s="31">
        <v>0.91666666666666663</v>
      </c>
      <c r="N91" s="31">
        <v>1</v>
      </c>
      <c r="O91" s="31">
        <v>0.5</v>
      </c>
      <c r="P91" s="31" t="s">
        <v>92</v>
      </c>
      <c r="Q91" s="31" t="s">
        <v>92</v>
      </c>
    </row>
    <row r="92" spans="2:17">
      <c r="B92" s="30">
        <v>43287</v>
      </c>
      <c r="C92" s="31">
        <v>0.69103684010634259</v>
      </c>
      <c r="D92" s="31">
        <v>0.77777777777777779</v>
      </c>
      <c r="E92" s="31">
        <v>0.76774193548387093</v>
      </c>
      <c r="F92" s="31">
        <v>0.70344827586206893</v>
      </c>
      <c r="G92" s="31">
        <v>0.70886075949367089</v>
      </c>
      <c r="H92" s="31">
        <v>0.7944444444444444</v>
      </c>
      <c r="I92" s="31">
        <v>0.87044534412955465</v>
      </c>
      <c r="J92" s="31">
        <v>0.7857142857142857</v>
      </c>
      <c r="K92" s="31">
        <v>0.64583333333333337</v>
      </c>
      <c r="L92" s="31">
        <v>0.90243902439024393</v>
      </c>
      <c r="M92" s="31">
        <v>1</v>
      </c>
      <c r="N92" s="31">
        <v>1</v>
      </c>
      <c r="O92" s="31">
        <v>1</v>
      </c>
      <c r="P92" s="31" t="s">
        <v>92</v>
      </c>
      <c r="Q92" s="31" t="s">
        <v>92</v>
      </c>
    </row>
    <row r="93" spans="2:17">
      <c r="B93" s="30">
        <v>43288</v>
      </c>
      <c r="C93" s="31">
        <v>0.6975563909774436</v>
      </c>
      <c r="D93" s="31">
        <v>0.76811594202898548</v>
      </c>
      <c r="E93" s="31">
        <v>0.76393442622950825</v>
      </c>
      <c r="F93" s="31">
        <v>0.74652777777777779</v>
      </c>
      <c r="G93" s="31">
        <v>0.79646017699115046</v>
      </c>
      <c r="H93" s="31">
        <v>0.78421052631578947</v>
      </c>
      <c r="I93" s="31">
        <v>0.84426229508196726</v>
      </c>
      <c r="J93" s="31">
        <v>0.76068376068376065</v>
      </c>
      <c r="K93" s="31">
        <v>0.70454545454545459</v>
      </c>
      <c r="L93" s="31">
        <v>0.86956521739130432</v>
      </c>
      <c r="M93" s="31">
        <v>0.91666666666666663</v>
      </c>
      <c r="N93" s="31">
        <v>1</v>
      </c>
      <c r="O93" s="31">
        <v>0.5</v>
      </c>
      <c r="P93" s="31" t="s">
        <v>92</v>
      </c>
      <c r="Q93" s="31" t="s">
        <v>92</v>
      </c>
    </row>
    <row r="94" spans="2:17">
      <c r="B94" s="30">
        <v>43289</v>
      </c>
      <c r="C94" s="31">
        <v>0.69910042225078028</v>
      </c>
      <c r="D94" s="31">
        <v>0.79673321234119787</v>
      </c>
      <c r="E94" s="31">
        <v>0.73734177215189878</v>
      </c>
      <c r="F94" s="31">
        <v>0.75627240143369179</v>
      </c>
      <c r="G94" s="31">
        <v>0.76956521739130435</v>
      </c>
      <c r="H94" s="31">
        <v>0.82065217391304346</v>
      </c>
      <c r="I94" s="31">
        <v>0.86974789915966388</v>
      </c>
      <c r="J94" s="31">
        <v>0.76859504132231404</v>
      </c>
      <c r="K94" s="31">
        <v>0.84782608695652173</v>
      </c>
      <c r="L94" s="31">
        <v>0.80851063829787229</v>
      </c>
      <c r="M94" s="31">
        <v>0.91666666666666663</v>
      </c>
      <c r="N94" s="31">
        <v>0.90909090909090906</v>
      </c>
      <c r="O94" s="31">
        <v>0.8</v>
      </c>
      <c r="P94" s="31" t="s">
        <v>92</v>
      </c>
      <c r="Q94" s="31" t="s">
        <v>92</v>
      </c>
    </row>
    <row r="95" spans="2:17">
      <c r="B95" s="30">
        <v>43290</v>
      </c>
      <c r="C95" s="31">
        <v>0.66441401387159882</v>
      </c>
      <c r="D95" s="31">
        <v>0.75179856115107913</v>
      </c>
      <c r="E95" s="31">
        <v>0.71171171171171166</v>
      </c>
      <c r="F95" s="31">
        <v>0.77272727272727271</v>
      </c>
      <c r="G95" s="31">
        <v>0.7366071428571429</v>
      </c>
      <c r="H95" s="31">
        <v>0.76683937823834192</v>
      </c>
      <c r="I95" s="31">
        <v>0.7857142857142857</v>
      </c>
      <c r="J95" s="31">
        <v>0.76</v>
      </c>
      <c r="K95" s="31">
        <v>0.84444444444444444</v>
      </c>
      <c r="L95" s="31">
        <v>0.79245283018867929</v>
      </c>
      <c r="M95" s="31">
        <v>0.84615384615384615</v>
      </c>
      <c r="N95" s="31">
        <v>0.91666666666666663</v>
      </c>
      <c r="O95" s="31">
        <v>0.8</v>
      </c>
      <c r="P95" s="31" t="s">
        <v>92</v>
      </c>
      <c r="Q95" s="31" t="s">
        <v>92</v>
      </c>
    </row>
    <row r="96" spans="2:17">
      <c r="B96" s="30">
        <v>43291</v>
      </c>
      <c r="C96" s="31">
        <v>0.67083550460309194</v>
      </c>
      <c r="D96" s="31">
        <v>0.73544973544973546</v>
      </c>
      <c r="E96" s="31">
        <v>0.78233438485804419</v>
      </c>
      <c r="F96" s="31">
        <v>0.75163398692810457</v>
      </c>
      <c r="G96" s="31">
        <v>0.75933609958506221</v>
      </c>
      <c r="H96" s="31">
        <v>0.84210526315789469</v>
      </c>
      <c r="I96" s="31">
        <v>0.83657587548638135</v>
      </c>
      <c r="J96" s="31">
        <v>0.83199999999999996</v>
      </c>
      <c r="K96" s="31">
        <v>0.72727272727272729</v>
      </c>
      <c r="L96" s="31">
        <v>0.87755102040816324</v>
      </c>
      <c r="M96" s="31">
        <v>0.8571428571428571</v>
      </c>
      <c r="N96" s="31">
        <v>0.91666666666666663</v>
      </c>
      <c r="O96" s="31">
        <v>0.8</v>
      </c>
      <c r="P96" s="31" t="s">
        <v>92</v>
      </c>
      <c r="Q96" s="31" t="s">
        <v>92</v>
      </c>
    </row>
    <row r="97" spans="2:17">
      <c r="B97" s="30">
        <v>43292</v>
      </c>
      <c r="C97" s="31">
        <v>0.68049288441513367</v>
      </c>
      <c r="D97" s="31">
        <v>0.75216637781629114</v>
      </c>
      <c r="E97" s="31">
        <v>0.72340425531914898</v>
      </c>
      <c r="F97" s="31">
        <v>0.74598070739549838</v>
      </c>
      <c r="G97" s="31">
        <v>0.75518672199170123</v>
      </c>
      <c r="H97" s="31">
        <v>0.80729166666666663</v>
      </c>
      <c r="I97" s="31">
        <v>0.84555984555984554</v>
      </c>
      <c r="J97" s="31">
        <v>0.73529411764705888</v>
      </c>
      <c r="K97" s="31">
        <v>0.85365853658536583</v>
      </c>
      <c r="L97" s="31">
        <v>0.84313725490196079</v>
      </c>
      <c r="M97" s="31">
        <v>0.9285714285714286</v>
      </c>
      <c r="N97" s="31">
        <v>0.84615384615384615</v>
      </c>
      <c r="O97" s="31">
        <v>0.8</v>
      </c>
      <c r="P97" s="31" t="s">
        <v>92</v>
      </c>
      <c r="Q97" s="31" t="s">
        <v>92</v>
      </c>
    </row>
    <row r="98" spans="2:17">
      <c r="B98" s="30">
        <v>43293</v>
      </c>
      <c r="C98" s="31">
        <v>0.66839736933194882</v>
      </c>
      <c r="D98" s="31">
        <v>0.77419354838709675</v>
      </c>
      <c r="E98" s="31">
        <v>0.68484848484848482</v>
      </c>
      <c r="F98" s="31">
        <v>0.76254180602006694</v>
      </c>
      <c r="G98" s="31">
        <v>0.759493670886076</v>
      </c>
      <c r="H98" s="31">
        <v>0.76216216216216215</v>
      </c>
      <c r="I98" s="31">
        <v>0.81132075471698117</v>
      </c>
      <c r="J98" s="31">
        <v>0.84732824427480913</v>
      </c>
      <c r="K98" s="31">
        <v>0.74468085106382975</v>
      </c>
      <c r="L98" s="31">
        <v>0.77777777777777779</v>
      </c>
      <c r="M98" s="31">
        <v>0.9375</v>
      </c>
      <c r="N98" s="31">
        <v>0.9</v>
      </c>
      <c r="O98" s="31">
        <v>1</v>
      </c>
      <c r="P98" s="31" t="s">
        <v>92</v>
      </c>
      <c r="Q98" s="31" t="s">
        <v>92</v>
      </c>
    </row>
    <row r="99" spans="2:17">
      <c r="B99" s="30">
        <v>43294</v>
      </c>
      <c r="C99" s="31">
        <v>0.66823324630113146</v>
      </c>
      <c r="D99" s="31">
        <v>0.75862068965517238</v>
      </c>
      <c r="E99" s="31">
        <v>0.73417721518987344</v>
      </c>
      <c r="F99" s="31">
        <v>0.75426621160409557</v>
      </c>
      <c r="G99" s="31">
        <v>0.74122807017543857</v>
      </c>
      <c r="H99" s="31">
        <v>0.78431372549019607</v>
      </c>
      <c r="I99" s="31">
        <v>0.83461538461538465</v>
      </c>
      <c r="J99" s="31">
        <v>0.78518518518518521</v>
      </c>
      <c r="K99" s="31">
        <v>0.80487804878048785</v>
      </c>
      <c r="L99" s="31">
        <v>0.81132075471698117</v>
      </c>
      <c r="M99" s="31">
        <v>0.8</v>
      </c>
      <c r="N99" s="31">
        <v>0.72727272727272729</v>
      </c>
      <c r="O99" s="31">
        <v>0.7142857142857143</v>
      </c>
      <c r="P99" s="31">
        <v>1</v>
      </c>
      <c r="Q99" s="31" t="s">
        <v>92</v>
      </c>
    </row>
    <row r="100" spans="2:17">
      <c r="B100" s="30">
        <v>43295</v>
      </c>
      <c r="C100" s="31">
        <v>0.6876608889651622</v>
      </c>
      <c r="D100" s="31">
        <v>0.81010452961672474</v>
      </c>
      <c r="E100" s="31">
        <v>0.76357827476038342</v>
      </c>
      <c r="F100" s="31">
        <v>0.74100719424460426</v>
      </c>
      <c r="G100" s="31">
        <v>0.7410714285714286</v>
      </c>
      <c r="H100" s="31">
        <v>0.80660377358490565</v>
      </c>
      <c r="I100" s="31">
        <v>0.80232558139534882</v>
      </c>
      <c r="J100" s="31">
        <v>0.81060606060606055</v>
      </c>
      <c r="K100" s="31">
        <v>0.81818181818181823</v>
      </c>
      <c r="L100" s="31">
        <v>0.84482758620689657</v>
      </c>
      <c r="M100" s="31">
        <v>0.91666666666666663</v>
      </c>
      <c r="N100" s="31">
        <v>0.75</v>
      </c>
      <c r="O100" s="31">
        <v>0.8</v>
      </c>
      <c r="P100" s="31">
        <v>1</v>
      </c>
      <c r="Q100" s="31" t="s">
        <v>92</v>
      </c>
    </row>
    <row r="101" spans="2:17">
      <c r="B101" s="30">
        <v>43296</v>
      </c>
      <c r="C101" s="31">
        <v>0.69039264828738511</v>
      </c>
      <c r="D101" s="31">
        <v>0.73534338358458962</v>
      </c>
      <c r="E101" s="31">
        <v>0.77300613496932513</v>
      </c>
      <c r="F101" s="31">
        <v>0.74460431654676262</v>
      </c>
      <c r="G101" s="31">
        <v>0.73008849557522126</v>
      </c>
      <c r="H101" s="31">
        <v>0.81818181818181823</v>
      </c>
      <c r="I101" s="31">
        <v>0.85</v>
      </c>
      <c r="J101" s="31">
        <v>0.84671532846715325</v>
      </c>
      <c r="K101" s="31">
        <v>0.67441860465116277</v>
      </c>
      <c r="L101" s="31">
        <v>0.86206896551724133</v>
      </c>
      <c r="M101" s="31">
        <v>0.875</v>
      </c>
      <c r="N101" s="31">
        <v>0.72727272727272729</v>
      </c>
      <c r="O101" s="31">
        <v>0.83333333333333337</v>
      </c>
      <c r="P101" s="31">
        <v>1</v>
      </c>
      <c r="Q101" s="31" t="s">
        <v>92</v>
      </c>
    </row>
    <row r="102" spans="2:17">
      <c r="B102" s="30">
        <v>43297</v>
      </c>
      <c r="C102" s="31">
        <v>0.6880552813425469</v>
      </c>
      <c r="D102" s="31">
        <v>0.75822368421052633</v>
      </c>
      <c r="E102" s="31">
        <v>0.75937500000000002</v>
      </c>
      <c r="F102" s="31">
        <v>0.74394463667820065</v>
      </c>
      <c r="G102" s="31">
        <v>0.77777777777777779</v>
      </c>
      <c r="H102" s="31">
        <v>0.8159203980099502</v>
      </c>
      <c r="I102" s="31">
        <v>0.80377358490566042</v>
      </c>
      <c r="J102" s="31">
        <v>0.79432624113475181</v>
      </c>
      <c r="K102" s="31">
        <v>0.79545454545454541</v>
      </c>
      <c r="L102" s="31">
        <v>0.875</v>
      </c>
      <c r="M102" s="31">
        <v>0.94117647058823528</v>
      </c>
      <c r="N102" s="31">
        <v>0.69230769230769229</v>
      </c>
      <c r="O102" s="31">
        <v>0.5714285714285714</v>
      </c>
      <c r="P102" s="31">
        <v>1</v>
      </c>
      <c r="Q102" s="31" t="s">
        <v>92</v>
      </c>
    </row>
    <row r="103" spans="2:17">
      <c r="B103" s="30">
        <v>43298</v>
      </c>
      <c r="C103" s="31">
        <v>0.69401765282772143</v>
      </c>
      <c r="D103" s="31">
        <v>0.76948590381426207</v>
      </c>
      <c r="E103" s="31">
        <v>0.76507936507936503</v>
      </c>
      <c r="F103" s="31">
        <v>0.77408637873754149</v>
      </c>
      <c r="G103" s="31">
        <v>0.75862068965517238</v>
      </c>
      <c r="H103" s="31">
        <v>0.78604651162790695</v>
      </c>
      <c r="I103" s="31">
        <v>0.7592592592592593</v>
      </c>
      <c r="J103" s="31">
        <v>0.76351351351351349</v>
      </c>
      <c r="K103" s="31">
        <v>0.73584905660377353</v>
      </c>
      <c r="L103" s="31">
        <v>0.73770491803278693</v>
      </c>
      <c r="M103" s="31">
        <v>0.72727272727272729</v>
      </c>
      <c r="N103" s="31">
        <v>0.76923076923076927</v>
      </c>
      <c r="O103" s="31">
        <v>0.5</v>
      </c>
      <c r="P103" s="31">
        <v>1</v>
      </c>
      <c r="Q103" s="31" t="s">
        <v>92</v>
      </c>
    </row>
    <row r="104" spans="2:17">
      <c r="B104" s="30">
        <v>43299</v>
      </c>
      <c r="C104" s="31">
        <v>0.66800320769847632</v>
      </c>
      <c r="D104" s="31">
        <v>0.73417721518987344</v>
      </c>
      <c r="E104" s="31">
        <v>0.71296296296296291</v>
      </c>
      <c r="F104" s="31">
        <v>0.76896551724137929</v>
      </c>
      <c r="G104" s="31">
        <v>0.77533039647577096</v>
      </c>
      <c r="H104" s="31">
        <v>0.71713147410358569</v>
      </c>
      <c r="I104" s="31">
        <v>0.79797979797979801</v>
      </c>
      <c r="J104" s="31">
        <v>0.73750000000000004</v>
      </c>
      <c r="K104" s="31">
        <v>0.74</v>
      </c>
      <c r="L104" s="31">
        <v>0.76923076923076927</v>
      </c>
      <c r="M104" s="31">
        <v>0.47368421052631576</v>
      </c>
      <c r="N104" s="31">
        <v>0.6</v>
      </c>
      <c r="O104" s="31">
        <v>0.375</v>
      </c>
      <c r="P104" s="31">
        <v>1</v>
      </c>
      <c r="Q104" s="31" t="s">
        <v>92</v>
      </c>
    </row>
    <row r="105" spans="2:17">
      <c r="B105" s="30">
        <v>43300</v>
      </c>
      <c r="C105" s="31">
        <v>0.66059225512528474</v>
      </c>
      <c r="D105" s="31">
        <v>0.73544093178036607</v>
      </c>
      <c r="E105" s="31">
        <v>0.72292993630573243</v>
      </c>
      <c r="F105" s="31">
        <v>0.71704180064308687</v>
      </c>
      <c r="G105" s="31">
        <v>0.7531914893617021</v>
      </c>
      <c r="H105" s="31">
        <v>0.78817733990147787</v>
      </c>
      <c r="I105" s="31">
        <v>0.72727272727272729</v>
      </c>
      <c r="J105" s="31">
        <v>0.84459459459459463</v>
      </c>
      <c r="K105" s="31">
        <v>0.69230769230769229</v>
      </c>
      <c r="L105" s="31">
        <v>0.75806451612903225</v>
      </c>
      <c r="M105" s="31">
        <v>0.58974358974358976</v>
      </c>
      <c r="N105" s="31">
        <v>0.5</v>
      </c>
      <c r="O105" s="31">
        <v>0.375</v>
      </c>
      <c r="P105" s="31">
        <v>1</v>
      </c>
      <c r="Q105" s="31" t="s">
        <v>92</v>
      </c>
    </row>
    <row r="106" spans="2:17">
      <c r="B106" s="30">
        <v>43301</v>
      </c>
      <c r="C106" s="31">
        <v>0.65269655620532818</v>
      </c>
      <c r="D106" s="31">
        <v>0.7471074380165289</v>
      </c>
      <c r="E106" s="31">
        <v>0.72756410256410253</v>
      </c>
      <c r="F106" s="31">
        <v>0.74013157894736847</v>
      </c>
      <c r="G106" s="31">
        <v>0.72444444444444445</v>
      </c>
      <c r="H106" s="31">
        <v>0.74757281553398058</v>
      </c>
      <c r="I106" s="31">
        <v>0.80130293159609123</v>
      </c>
      <c r="J106" s="31">
        <v>0.68571428571428572</v>
      </c>
      <c r="K106" s="31">
        <v>0.67213114754098358</v>
      </c>
      <c r="L106" s="31">
        <v>0.77049180327868849</v>
      </c>
      <c r="M106" s="31">
        <v>0.60526315789473684</v>
      </c>
      <c r="N106" s="31">
        <v>0.3888888888888889</v>
      </c>
      <c r="O106" s="31">
        <v>0.4</v>
      </c>
      <c r="P106" s="31">
        <v>1</v>
      </c>
      <c r="Q106" s="31" t="s">
        <v>92</v>
      </c>
    </row>
    <row r="107" spans="2:17">
      <c r="B107" s="30">
        <v>43302</v>
      </c>
      <c r="C107" s="31">
        <v>0.6639045409347033</v>
      </c>
      <c r="D107" s="31">
        <v>0.73977086743044185</v>
      </c>
      <c r="E107" s="31">
        <v>0.73076923076923073</v>
      </c>
      <c r="F107" s="31">
        <v>0.77450980392156865</v>
      </c>
      <c r="G107" s="31">
        <v>0.68807339449541283</v>
      </c>
      <c r="H107" s="31">
        <v>0.77659574468085102</v>
      </c>
      <c r="I107" s="31">
        <v>0.81290322580645158</v>
      </c>
      <c r="J107" s="31">
        <v>0.66666666666666663</v>
      </c>
      <c r="K107" s="31">
        <v>0.76923076923076927</v>
      </c>
      <c r="L107" s="31">
        <v>0.7931034482758621</v>
      </c>
      <c r="M107" s="31">
        <v>0.9285714285714286</v>
      </c>
      <c r="N107" s="31">
        <v>0.58333333333333337</v>
      </c>
      <c r="O107" s="31">
        <v>0.5</v>
      </c>
      <c r="P107" s="31">
        <v>1</v>
      </c>
      <c r="Q107" s="31" t="s">
        <v>92</v>
      </c>
    </row>
    <row r="108" spans="2:17">
      <c r="B108" s="30">
        <v>43303</v>
      </c>
      <c r="C108" s="31">
        <v>0.67305785123966944</v>
      </c>
      <c r="D108" s="31">
        <v>0.75544388609715241</v>
      </c>
      <c r="E108" s="31">
        <v>0.73312883435582821</v>
      </c>
      <c r="F108" s="31">
        <v>0.71383647798742134</v>
      </c>
      <c r="G108" s="31">
        <v>0.74774774774774777</v>
      </c>
      <c r="H108" s="31">
        <v>0.77272727272727271</v>
      </c>
      <c r="I108" s="31">
        <v>0.80645161290322576</v>
      </c>
      <c r="J108" s="31">
        <v>0.66101694915254239</v>
      </c>
      <c r="K108" s="31">
        <v>0.7142857142857143</v>
      </c>
      <c r="L108" s="31">
        <v>0.72413793103448276</v>
      </c>
      <c r="M108" s="31">
        <v>0.83333333333333337</v>
      </c>
      <c r="N108" s="31">
        <v>0.81818181818181823</v>
      </c>
      <c r="O108" s="31">
        <v>0.5</v>
      </c>
      <c r="P108" s="31">
        <v>1</v>
      </c>
      <c r="Q108" s="31" t="s">
        <v>92</v>
      </c>
    </row>
    <row r="109" spans="2:17">
      <c r="B109" s="30">
        <v>43304</v>
      </c>
      <c r="C109" s="31">
        <v>0.65777847901546227</v>
      </c>
      <c r="D109" s="31">
        <v>0.7440381558028617</v>
      </c>
      <c r="E109" s="31">
        <v>0.71940298507462686</v>
      </c>
      <c r="F109" s="31">
        <v>0.75320512820512819</v>
      </c>
      <c r="G109" s="31">
        <v>0.68468468468468469</v>
      </c>
      <c r="H109" s="31">
        <v>0.8</v>
      </c>
      <c r="I109" s="31">
        <v>0.79861111111111116</v>
      </c>
      <c r="J109" s="31">
        <v>0.75661375661375663</v>
      </c>
      <c r="K109" s="31">
        <v>0.75</v>
      </c>
      <c r="L109" s="31">
        <v>0.7</v>
      </c>
      <c r="M109" s="31">
        <v>0.83783783783783783</v>
      </c>
      <c r="N109" s="31">
        <v>0.47058823529411764</v>
      </c>
      <c r="O109" s="31">
        <v>0.44444444444444442</v>
      </c>
      <c r="P109" s="31">
        <v>1</v>
      </c>
      <c r="Q109" s="31" t="s">
        <v>92</v>
      </c>
    </row>
    <row r="110" spans="2:17">
      <c r="B110" s="30">
        <v>43305</v>
      </c>
      <c r="C110" s="31">
        <v>0.27315235744901933</v>
      </c>
      <c r="D110" s="31">
        <v>0.34634851771511205</v>
      </c>
      <c r="E110" s="31">
        <v>0.33242876526458615</v>
      </c>
      <c r="F110" s="31">
        <v>0.37720706260032105</v>
      </c>
      <c r="G110" s="31">
        <v>0.40134529147982062</v>
      </c>
      <c r="H110" s="31">
        <v>0.42480211081794195</v>
      </c>
      <c r="I110" s="31">
        <v>0.4448742746615087</v>
      </c>
      <c r="J110" s="31">
        <v>0.48854961832061067</v>
      </c>
      <c r="K110" s="31">
        <v>0.48598130841121495</v>
      </c>
      <c r="L110" s="31">
        <v>0.45054945054945056</v>
      </c>
      <c r="M110" s="31">
        <v>0.68888888888888888</v>
      </c>
      <c r="N110" s="31">
        <v>0.54166666666666663</v>
      </c>
      <c r="O110" s="31">
        <v>0.2857142857142857</v>
      </c>
      <c r="P110" s="31">
        <v>1</v>
      </c>
      <c r="Q110" s="31" t="s">
        <v>92</v>
      </c>
    </row>
    <row r="111" spans="2:17">
      <c r="B111" s="30">
        <v>43306</v>
      </c>
      <c r="C111" s="31">
        <v>0.54919730709476955</v>
      </c>
      <c r="D111" s="31">
        <v>0.68451519536903038</v>
      </c>
      <c r="E111" s="31">
        <v>0.6601123595505618</v>
      </c>
      <c r="F111" s="31">
        <v>0.70121951219512191</v>
      </c>
      <c r="G111" s="31">
        <v>0.74568965517241381</v>
      </c>
      <c r="H111" s="31">
        <v>0.71830985915492962</v>
      </c>
      <c r="I111" s="31">
        <v>0.80272108843537415</v>
      </c>
      <c r="J111" s="31">
        <v>0.75138121546961323</v>
      </c>
      <c r="K111" s="31">
        <v>0.67647058823529416</v>
      </c>
      <c r="L111" s="31">
        <v>0.75510204081632648</v>
      </c>
      <c r="M111" s="31">
        <v>0.82051282051282048</v>
      </c>
      <c r="N111" s="31">
        <v>0.70588235294117652</v>
      </c>
      <c r="O111" s="31">
        <v>0.8571428571428571</v>
      </c>
      <c r="P111" s="31">
        <v>1</v>
      </c>
      <c r="Q111" s="31">
        <v>1</v>
      </c>
    </row>
    <row r="112" spans="2:17">
      <c r="B112" s="30">
        <v>43307</v>
      </c>
      <c r="C112" s="31">
        <v>0.62551199531889989</v>
      </c>
      <c r="D112" s="31">
        <v>0.7398119122257053</v>
      </c>
      <c r="E112" s="31">
        <v>0.7021276595744681</v>
      </c>
      <c r="F112" s="31">
        <v>0.72239747634069396</v>
      </c>
      <c r="G112" s="31">
        <v>0.72727272727272729</v>
      </c>
      <c r="H112" s="31">
        <v>0.78109452736318408</v>
      </c>
      <c r="I112" s="31">
        <v>0.82352941176470584</v>
      </c>
      <c r="J112" s="31">
        <v>0.70056497175141241</v>
      </c>
      <c r="K112" s="31">
        <v>0.7142857142857143</v>
      </c>
      <c r="L112" s="31">
        <v>0.71698113207547165</v>
      </c>
      <c r="M112" s="31">
        <v>0.81081081081081086</v>
      </c>
      <c r="N112" s="31">
        <v>0.52941176470588236</v>
      </c>
      <c r="O112" s="31">
        <v>1</v>
      </c>
      <c r="P112" s="31">
        <v>1</v>
      </c>
      <c r="Q112" s="31">
        <v>1</v>
      </c>
    </row>
    <row r="113" spans="2:17">
      <c r="B113" s="30">
        <v>43308</v>
      </c>
      <c r="C113" s="31">
        <v>0.61622185776054872</v>
      </c>
      <c r="D113" s="31">
        <v>0.69357249626307926</v>
      </c>
      <c r="E113" s="31">
        <v>0.67048710601719197</v>
      </c>
      <c r="F113" s="31">
        <v>0.71296296296296291</v>
      </c>
      <c r="G113" s="31">
        <v>0.7191489361702128</v>
      </c>
      <c r="H113" s="31">
        <v>0.7180616740088106</v>
      </c>
      <c r="I113" s="31">
        <v>0.70404984423676009</v>
      </c>
      <c r="J113" s="31">
        <v>0.63054187192118227</v>
      </c>
      <c r="K113" s="31">
        <v>0.52439024390243905</v>
      </c>
      <c r="L113" s="31">
        <v>0.51351351351351349</v>
      </c>
      <c r="M113" s="31">
        <v>0.75609756097560976</v>
      </c>
      <c r="N113" s="31">
        <v>0.57894736842105265</v>
      </c>
      <c r="O113" s="31">
        <v>0.875</v>
      </c>
      <c r="P113" s="31">
        <v>1</v>
      </c>
      <c r="Q113" s="31">
        <v>1</v>
      </c>
    </row>
    <row r="114" spans="2:17">
      <c r="B114" s="30">
        <v>43309</v>
      </c>
      <c r="C114" s="31">
        <v>0.63052391799544416</v>
      </c>
      <c r="D114" s="31">
        <v>0.70878274268104779</v>
      </c>
      <c r="E114" s="31">
        <v>0.71597633136094674</v>
      </c>
      <c r="F114" s="31">
        <v>0.69300911854103342</v>
      </c>
      <c r="G114" s="31">
        <v>0.72727272727272729</v>
      </c>
      <c r="H114" s="31">
        <v>0.70952380952380956</v>
      </c>
      <c r="I114" s="31">
        <v>0.69345238095238093</v>
      </c>
      <c r="J114" s="31">
        <v>0.64583333333333337</v>
      </c>
      <c r="K114" s="31">
        <v>0.58441558441558439</v>
      </c>
      <c r="L114" s="31">
        <v>0.70491803278688525</v>
      </c>
      <c r="M114" s="31">
        <v>0.76315789473684215</v>
      </c>
      <c r="N114" s="31">
        <v>0.6470588235294118</v>
      </c>
      <c r="O114" s="31">
        <v>0.6</v>
      </c>
      <c r="P114" s="31">
        <v>1</v>
      </c>
      <c r="Q114" s="31">
        <v>1</v>
      </c>
    </row>
    <row r="115" spans="2:17">
      <c r="B115" s="30">
        <v>43310</v>
      </c>
      <c r="C115" s="31">
        <v>0.63585896474118531</v>
      </c>
      <c r="D115" s="31">
        <v>0.74650077760497668</v>
      </c>
      <c r="E115" s="31">
        <v>0.68131868131868134</v>
      </c>
      <c r="F115" s="31">
        <v>0.71771771771771775</v>
      </c>
      <c r="G115" s="31">
        <v>0.72803347280334729</v>
      </c>
      <c r="H115" s="31">
        <v>0.71014492753623193</v>
      </c>
      <c r="I115" s="31">
        <v>0.7539936102236422</v>
      </c>
      <c r="J115" s="31">
        <v>0.7103825136612022</v>
      </c>
      <c r="K115" s="31">
        <v>0.62121212121212122</v>
      </c>
      <c r="L115" s="31">
        <v>0.69491525423728817</v>
      </c>
      <c r="M115" s="31">
        <v>0.77777777777777779</v>
      </c>
      <c r="N115" s="31">
        <v>0.7857142857142857</v>
      </c>
      <c r="O115" s="31">
        <v>0.875</v>
      </c>
      <c r="P115" s="31">
        <v>0</v>
      </c>
      <c r="Q115" s="31">
        <v>1</v>
      </c>
    </row>
    <row r="116" spans="2:17">
      <c r="B116" s="30">
        <v>43311</v>
      </c>
      <c r="C116" s="31">
        <v>0.64538164538164533</v>
      </c>
      <c r="D116" s="31">
        <v>0.73013493253373318</v>
      </c>
      <c r="E116" s="31">
        <v>0.72554347826086951</v>
      </c>
      <c r="F116" s="31">
        <v>0.73432835820895526</v>
      </c>
      <c r="G116" s="31">
        <v>0.76249999999999996</v>
      </c>
      <c r="H116" s="31">
        <v>0.73584905660377353</v>
      </c>
      <c r="I116" s="31">
        <v>0.75632911392405067</v>
      </c>
      <c r="J116" s="31">
        <v>0.76086956521739135</v>
      </c>
      <c r="K116" s="31">
        <v>0.67213114754098358</v>
      </c>
      <c r="L116" s="31">
        <v>0.78333333333333333</v>
      </c>
      <c r="M116" s="31">
        <v>0.86486486486486491</v>
      </c>
      <c r="N116" s="31">
        <v>0.75</v>
      </c>
      <c r="O116" s="31">
        <v>0.875</v>
      </c>
      <c r="P116" s="31">
        <v>1</v>
      </c>
      <c r="Q116" s="31">
        <v>1</v>
      </c>
    </row>
    <row r="117" spans="2:17">
      <c r="B117" s="30">
        <v>43312</v>
      </c>
      <c r="C117" s="31">
        <v>0.64466637718917352</v>
      </c>
      <c r="D117" s="31">
        <v>0.69760479041916168</v>
      </c>
      <c r="E117" s="31">
        <v>0.69761273209549068</v>
      </c>
      <c r="F117" s="31">
        <v>0.6987951807228916</v>
      </c>
      <c r="G117" s="31">
        <v>0.7421875</v>
      </c>
      <c r="H117" s="31">
        <v>0.70813397129186606</v>
      </c>
      <c r="I117" s="31">
        <v>0.73511904761904767</v>
      </c>
      <c r="J117" s="31">
        <v>0.68844221105527637</v>
      </c>
      <c r="K117" s="31">
        <v>0.78378378378378377</v>
      </c>
      <c r="L117" s="31">
        <v>0.72580645161290325</v>
      </c>
      <c r="M117" s="31">
        <v>0.86486486486486491</v>
      </c>
      <c r="N117" s="31">
        <v>0.68181818181818177</v>
      </c>
      <c r="O117" s="31">
        <v>0.9</v>
      </c>
      <c r="P117" s="31" t="s">
        <v>92</v>
      </c>
      <c r="Q117" s="31">
        <v>1</v>
      </c>
    </row>
    <row r="118" spans="2:17">
      <c r="B118" s="30">
        <v>43313</v>
      </c>
      <c r="C118" s="31">
        <v>0.64983713355048855</v>
      </c>
      <c r="D118" s="31">
        <v>0.72456964006259783</v>
      </c>
      <c r="E118" s="31">
        <v>0.7172774869109948</v>
      </c>
      <c r="F118" s="31">
        <v>0.74705882352941178</v>
      </c>
      <c r="G118" s="31">
        <v>0.74242424242424243</v>
      </c>
      <c r="H118" s="31">
        <v>0.77570093457943923</v>
      </c>
      <c r="I118" s="31">
        <v>0.81039755351681952</v>
      </c>
      <c r="J118" s="31">
        <v>0.70833333333333337</v>
      </c>
      <c r="K118" s="31">
        <v>0.69444444444444442</v>
      </c>
      <c r="L118" s="31">
        <v>0.77586206896551724</v>
      </c>
      <c r="M118" s="31">
        <v>0.86111111111111116</v>
      </c>
      <c r="N118" s="31">
        <v>0.90476190476190477</v>
      </c>
      <c r="O118" s="31">
        <v>1</v>
      </c>
      <c r="P118" s="31">
        <v>1</v>
      </c>
      <c r="Q118" s="31">
        <v>1</v>
      </c>
    </row>
    <row r="119" spans="2:17">
      <c r="B119" s="32" t="s">
        <v>93</v>
      </c>
      <c r="C119" s="31">
        <v>0.65386160535894244</v>
      </c>
      <c r="D119" s="31">
        <v>0.73492543836528668</v>
      </c>
      <c r="E119" s="31">
        <v>0.71931666937214001</v>
      </c>
      <c r="F119" s="31">
        <v>0.72983930811940145</v>
      </c>
      <c r="G119" s="31">
        <v>0.73831097811758362</v>
      </c>
      <c r="H119" s="31">
        <v>0.76688477231588581</v>
      </c>
      <c r="I119" s="31">
        <v>0.78902658190591279</v>
      </c>
      <c r="J119" s="31">
        <v>0.74656250420915393</v>
      </c>
      <c r="K119" s="31">
        <v>0.73384038817001074</v>
      </c>
      <c r="L119" s="31">
        <v>0.77397265184478026</v>
      </c>
      <c r="M119" s="31">
        <v>0.8389897129847893</v>
      </c>
      <c r="N119" s="31">
        <v>0.76655639118148799</v>
      </c>
      <c r="O119" s="31">
        <v>0.71816716269841274</v>
      </c>
      <c r="P119" s="31">
        <v>0.94736842105263153</v>
      </c>
      <c r="Q119" s="31">
        <v>1</v>
      </c>
    </row>
    <row r="120" spans="2:17">
      <c r="B120" s="25"/>
      <c r="C120" s="25"/>
      <c r="D120" s="25"/>
      <c r="E120" s="25"/>
      <c r="F120" s="25"/>
      <c r="G120" s="25"/>
      <c r="H120" s="25"/>
      <c r="I120" s="25"/>
      <c r="J120" s="25"/>
      <c r="K120" s="25"/>
      <c r="L120" s="25"/>
      <c r="M120" s="25"/>
      <c r="N120" s="25"/>
      <c r="O120" s="25"/>
      <c r="P120" s="25"/>
      <c r="Q120" s="25"/>
    </row>
    <row r="121" spans="2:17">
      <c r="B121" s="25"/>
      <c r="C121" s="25"/>
      <c r="D121" s="25"/>
      <c r="E121" s="25"/>
      <c r="F121" s="25"/>
      <c r="G121" s="25"/>
      <c r="H121" s="25"/>
      <c r="I121" s="25"/>
      <c r="J121" s="25"/>
      <c r="K121" s="25"/>
      <c r="L121" s="25"/>
      <c r="M121" s="25"/>
      <c r="N121" s="25"/>
      <c r="O121" s="25"/>
      <c r="P121" s="25"/>
      <c r="Q121" s="25"/>
    </row>
    <row r="122" spans="2:17">
      <c r="B122" s="25"/>
      <c r="C122" s="25"/>
      <c r="D122" s="25"/>
      <c r="E122" s="25"/>
      <c r="F122" s="25"/>
      <c r="G122" s="25"/>
      <c r="H122" s="25"/>
      <c r="I122" s="25"/>
      <c r="J122" s="25"/>
      <c r="K122" s="25"/>
      <c r="L122" s="25"/>
      <c r="M122" s="25"/>
      <c r="N122" s="25"/>
      <c r="O122" s="25"/>
      <c r="P122" s="25"/>
      <c r="Q122" s="25"/>
    </row>
    <row r="123" spans="2:17">
      <c r="B123" s="25"/>
      <c r="C123" s="25"/>
      <c r="D123" s="25"/>
      <c r="E123" s="25"/>
      <c r="F123" s="25"/>
      <c r="G123" s="25"/>
      <c r="H123" s="25"/>
      <c r="I123" s="25"/>
      <c r="J123" s="25"/>
      <c r="K123" s="25"/>
      <c r="L123" s="25"/>
      <c r="M123" s="25"/>
      <c r="N123" s="25"/>
      <c r="O123" s="25"/>
      <c r="P123" s="25"/>
      <c r="Q123" s="25"/>
    </row>
    <row r="124" spans="2:17">
      <c r="B124" s="25"/>
      <c r="C124" s="25"/>
      <c r="D124" s="25"/>
      <c r="E124" s="25"/>
      <c r="F124" s="25"/>
      <c r="G124" s="25"/>
      <c r="H124" s="25"/>
      <c r="I124" s="25"/>
      <c r="J124" s="25"/>
      <c r="K124" s="25"/>
      <c r="L124" s="25"/>
      <c r="M124" s="25"/>
      <c r="N124" s="25"/>
      <c r="O124" s="25"/>
      <c r="P124" s="25"/>
      <c r="Q124" s="25"/>
    </row>
    <row r="125" spans="2:17">
      <c r="B125" s="25"/>
      <c r="C125" s="25"/>
      <c r="D125" s="25"/>
      <c r="E125" s="25"/>
      <c r="F125" s="25"/>
      <c r="G125" s="25"/>
      <c r="H125" s="25"/>
      <c r="I125" s="25"/>
      <c r="J125" s="25"/>
      <c r="K125" s="25"/>
      <c r="L125" s="25"/>
      <c r="M125" s="25"/>
      <c r="N125" s="25"/>
      <c r="O125" s="25"/>
      <c r="P125" s="25"/>
      <c r="Q125" s="25"/>
    </row>
    <row r="126" spans="2:17">
      <c r="B126" s="25"/>
      <c r="C126" s="25"/>
      <c r="D126" s="25"/>
      <c r="E126" s="25"/>
      <c r="F126" s="25"/>
      <c r="G126" s="25"/>
      <c r="H126" s="25"/>
      <c r="I126" s="25"/>
      <c r="J126" s="25"/>
      <c r="K126" s="25"/>
      <c r="L126" s="25"/>
      <c r="M126" s="25"/>
      <c r="N126" s="25"/>
      <c r="O126" s="25"/>
      <c r="P126" s="25"/>
      <c r="Q126" s="25"/>
    </row>
    <row r="127" spans="2:17">
      <c r="B127" s="25"/>
      <c r="C127" s="25"/>
      <c r="D127" s="25"/>
      <c r="E127" s="25"/>
      <c r="F127" s="25"/>
      <c r="G127" s="25"/>
      <c r="H127" s="25"/>
      <c r="I127" s="25"/>
      <c r="J127" s="25"/>
      <c r="K127" s="25"/>
      <c r="L127" s="25"/>
      <c r="M127" s="25"/>
      <c r="N127" s="25"/>
      <c r="O127" s="25"/>
      <c r="P127" s="25"/>
      <c r="Q127" s="25"/>
    </row>
    <row r="128" spans="2:17">
      <c r="B128" s="25"/>
      <c r="C128" s="25"/>
      <c r="D128" s="25"/>
      <c r="E128" s="25"/>
      <c r="F128" s="25"/>
      <c r="G128" s="25"/>
      <c r="H128" s="25"/>
      <c r="I128" s="25"/>
      <c r="J128" s="25"/>
      <c r="K128" s="25"/>
      <c r="L128" s="25"/>
      <c r="M128" s="25"/>
      <c r="N128" s="25"/>
      <c r="O128" s="25"/>
      <c r="P128" s="25"/>
      <c r="Q128" s="25"/>
    </row>
    <row r="129" spans="2:17">
      <c r="B129" s="25"/>
      <c r="C129" s="25"/>
      <c r="D129" s="25"/>
      <c r="E129" s="25"/>
      <c r="F129" s="25"/>
      <c r="G129" s="25"/>
      <c r="H129" s="25"/>
      <c r="I129" s="25"/>
      <c r="J129" s="25"/>
      <c r="K129" s="25"/>
      <c r="L129" s="25"/>
      <c r="M129" s="25"/>
      <c r="N129" s="25"/>
      <c r="O129" s="25"/>
      <c r="P129" s="25"/>
      <c r="Q129" s="25"/>
    </row>
    <row r="130" spans="2:17">
      <c r="B130" s="25"/>
      <c r="C130" s="25"/>
      <c r="D130" s="25"/>
      <c r="E130" s="25"/>
      <c r="F130" s="25"/>
      <c r="G130" s="25"/>
      <c r="H130" s="25"/>
      <c r="I130" s="25"/>
      <c r="J130" s="25"/>
      <c r="K130" s="25"/>
      <c r="L130" s="25"/>
      <c r="M130" s="25"/>
      <c r="N130" s="25"/>
      <c r="O130" s="25"/>
      <c r="P130" s="25"/>
      <c r="Q130" s="25"/>
    </row>
    <row r="131" spans="2:17">
      <c r="B131" s="25"/>
      <c r="C131" s="25"/>
      <c r="D131" s="25"/>
      <c r="E131" s="25"/>
      <c r="F131" s="25"/>
      <c r="G131" s="25"/>
      <c r="H131" s="25"/>
      <c r="I131" s="25"/>
      <c r="J131" s="25"/>
      <c r="K131" s="25"/>
      <c r="L131" s="25"/>
      <c r="M131" s="25"/>
      <c r="N131" s="25"/>
      <c r="O131" s="25"/>
      <c r="P131" s="25"/>
      <c r="Q131" s="25"/>
    </row>
    <row r="132" spans="2:17">
      <c r="B132" s="25"/>
      <c r="C132" s="25"/>
      <c r="D132" s="25"/>
      <c r="E132" s="25"/>
      <c r="F132" s="25"/>
      <c r="G132" s="25"/>
      <c r="H132" s="25"/>
      <c r="I132" s="25"/>
      <c r="J132" s="25"/>
      <c r="K132" s="25"/>
      <c r="L132" s="25"/>
      <c r="M132" s="25"/>
      <c r="N132" s="25"/>
      <c r="O132" s="25"/>
      <c r="P132" s="25"/>
      <c r="Q132" s="25"/>
    </row>
    <row r="133" spans="2:17">
      <c r="B133" s="25"/>
      <c r="C133" s="25"/>
      <c r="D133" s="25"/>
      <c r="E133" s="25"/>
      <c r="F133" s="25"/>
      <c r="G133" s="25"/>
      <c r="H133" s="25"/>
      <c r="I133" s="25"/>
      <c r="J133" s="25"/>
      <c r="K133" s="25"/>
      <c r="L133" s="25"/>
      <c r="M133" s="25"/>
      <c r="N133" s="25"/>
      <c r="O133" s="25"/>
      <c r="P133" s="25"/>
      <c r="Q133" s="25"/>
    </row>
    <row r="134" spans="2:17">
      <c r="B134" s="25"/>
      <c r="C134" s="25"/>
      <c r="D134" s="25"/>
      <c r="E134" s="25"/>
      <c r="F134" s="25"/>
      <c r="G134" s="25"/>
      <c r="H134" s="25"/>
      <c r="I134" s="25"/>
      <c r="J134" s="25"/>
      <c r="K134" s="25"/>
      <c r="L134" s="25"/>
      <c r="M134" s="25"/>
      <c r="N134" s="25"/>
      <c r="O134" s="25"/>
      <c r="P134" s="25"/>
      <c r="Q134" s="25"/>
    </row>
    <row r="135" spans="2:17">
      <c r="B135" s="25"/>
      <c r="C135" s="25"/>
      <c r="D135" s="25"/>
      <c r="E135" s="25"/>
      <c r="F135" s="25"/>
      <c r="G135" s="25"/>
      <c r="H135" s="25"/>
      <c r="I135" s="25"/>
      <c r="J135" s="25"/>
      <c r="K135" s="25"/>
      <c r="L135" s="25"/>
      <c r="M135" s="25"/>
      <c r="N135" s="25"/>
      <c r="O135" s="25"/>
      <c r="P135" s="25"/>
      <c r="Q135" s="25"/>
    </row>
    <row r="136" spans="2:17">
      <c r="B136" s="25"/>
      <c r="C136" s="25"/>
      <c r="D136" s="25"/>
      <c r="E136" s="25"/>
      <c r="F136" s="25"/>
      <c r="G136" s="25"/>
      <c r="H136" s="25"/>
      <c r="I136" s="25"/>
      <c r="J136" s="25"/>
      <c r="K136" s="25"/>
      <c r="L136" s="25"/>
      <c r="M136" s="25"/>
      <c r="N136" s="25"/>
      <c r="O136" s="25"/>
      <c r="P136" s="25"/>
      <c r="Q136" s="25"/>
    </row>
    <row r="137" spans="2:17">
      <c r="B137" s="25"/>
      <c r="C137" s="25"/>
      <c r="D137" s="25"/>
      <c r="E137" s="25"/>
      <c r="F137" s="25"/>
      <c r="G137" s="25"/>
      <c r="H137" s="25"/>
      <c r="I137" s="25"/>
      <c r="J137" s="25"/>
      <c r="K137" s="25"/>
      <c r="L137" s="25"/>
      <c r="M137" s="25"/>
      <c r="N137" s="25"/>
      <c r="O137" s="25"/>
      <c r="P137" s="25"/>
      <c r="Q137" s="25"/>
    </row>
    <row r="138" spans="2:17">
      <c r="B138" s="25"/>
      <c r="C138" s="25"/>
      <c r="D138" s="25"/>
      <c r="E138" s="25"/>
      <c r="F138" s="25"/>
      <c r="G138" s="25"/>
      <c r="H138" s="25"/>
      <c r="I138" s="25"/>
      <c r="J138" s="25"/>
      <c r="K138" s="25"/>
      <c r="L138" s="25"/>
      <c r="M138" s="25"/>
      <c r="N138" s="25"/>
      <c r="O138" s="25"/>
      <c r="P138" s="25"/>
      <c r="Q138" s="25"/>
    </row>
    <row r="139" spans="2:17">
      <c r="B139" s="25"/>
      <c r="C139" s="25"/>
      <c r="D139" s="25"/>
      <c r="E139" s="25"/>
      <c r="F139" s="25"/>
      <c r="G139" s="25"/>
      <c r="H139" s="25"/>
      <c r="I139" s="25"/>
      <c r="J139" s="25"/>
      <c r="K139" s="25"/>
      <c r="L139" s="25"/>
      <c r="M139" s="25"/>
      <c r="N139" s="25"/>
      <c r="O139" s="25"/>
      <c r="P139" s="25"/>
      <c r="Q139" s="25"/>
    </row>
    <row r="140" spans="2:17">
      <c r="B140" s="33" t="s">
        <v>30</v>
      </c>
      <c r="C140" s="25"/>
      <c r="D140" s="25"/>
      <c r="E140" s="25"/>
      <c r="F140" s="25"/>
      <c r="G140" s="25"/>
      <c r="H140" s="25"/>
      <c r="I140" s="25"/>
      <c r="J140" s="25"/>
      <c r="K140" s="25"/>
      <c r="L140" s="25"/>
      <c r="M140" s="25"/>
      <c r="N140" s="25"/>
      <c r="O140" s="25"/>
      <c r="P140" s="25"/>
      <c r="Q140" s="25"/>
    </row>
    <row r="141" spans="2:17">
      <c r="B141" s="25">
        <v>1</v>
      </c>
      <c r="C141" s="25" t="s">
        <v>94</v>
      </c>
      <c r="D141" s="25"/>
      <c r="E141" s="25"/>
      <c r="F141" s="25"/>
      <c r="G141" s="25"/>
      <c r="H141" s="25"/>
      <c r="I141" s="25"/>
      <c r="J141" s="25"/>
      <c r="K141" s="25"/>
      <c r="L141" s="25"/>
      <c r="M141" s="25"/>
      <c r="N141" s="25"/>
      <c r="O141" s="25"/>
      <c r="P141" s="25"/>
      <c r="Q141" s="25"/>
    </row>
    <row r="142" spans="2:17">
      <c r="B142" s="25">
        <v>2</v>
      </c>
      <c r="C142" s="25" t="s">
        <v>95</v>
      </c>
      <c r="D142" s="25"/>
      <c r="E142" s="25"/>
      <c r="F142" s="25"/>
      <c r="G142" s="25"/>
      <c r="H142" s="25"/>
      <c r="I142" s="25"/>
      <c r="J142" s="25"/>
      <c r="K142" s="25"/>
      <c r="L142" s="25"/>
      <c r="M142" s="25"/>
      <c r="N142" s="25"/>
      <c r="O142" s="25"/>
      <c r="P142" s="25"/>
      <c r="Q142" s="25"/>
    </row>
    <row r="143" spans="2:17">
      <c r="B143" s="25">
        <v>3</v>
      </c>
      <c r="C143" s="25" t="s">
        <v>96</v>
      </c>
      <c r="D143" s="25"/>
      <c r="E143" s="25"/>
      <c r="F143" s="25"/>
      <c r="G143" s="25"/>
      <c r="H143" s="25"/>
      <c r="I143" s="25"/>
      <c r="J143" s="25"/>
      <c r="K143" s="25"/>
      <c r="L143" s="25"/>
      <c r="M143" s="25"/>
      <c r="N143" s="25"/>
      <c r="O143" s="25"/>
      <c r="P143" s="25"/>
      <c r="Q143" s="25"/>
    </row>
    <row r="144" spans="2:17">
      <c r="B144" s="25"/>
      <c r="C144" s="25"/>
      <c r="D144" s="25"/>
      <c r="E144" s="25"/>
      <c r="F144" s="25"/>
      <c r="G144" s="25"/>
      <c r="H144" s="25"/>
      <c r="I144" s="25"/>
      <c r="J144" s="25"/>
      <c r="K144" s="25"/>
      <c r="L144" s="25"/>
      <c r="M144" s="25"/>
      <c r="N144" s="25"/>
      <c r="O144" s="25"/>
      <c r="P144" s="25"/>
      <c r="Q144" s="25"/>
    </row>
    <row r="145" spans="2:18">
      <c r="B145" s="72" t="s">
        <v>116</v>
      </c>
      <c r="C145" s="72"/>
      <c r="D145" s="72"/>
      <c r="E145" s="72"/>
      <c r="F145" s="72"/>
      <c r="G145" s="72"/>
      <c r="H145" s="72"/>
      <c r="I145" s="72"/>
      <c r="J145" s="72"/>
      <c r="K145" s="72"/>
      <c r="L145" s="72"/>
      <c r="M145" s="72"/>
      <c r="N145" s="72"/>
      <c r="O145" s="72"/>
      <c r="P145" s="72"/>
      <c r="Q145" s="72"/>
      <c r="R145" s="72"/>
    </row>
    <row r="146" spans="2:18">
      <c r="B146" s="28"/>
      <c r="C146" s="29" t="s">
        <v>77</v>
      </c>
      <c r="D146" s="29" t="s">
        <v>78</v>
      </c>
      <c r="E146" s="29" t="s">
        <v>79</v>
      </c>
      <c r="F146" s="29" t="s">
        <v>80</v>
      </c>
      <c r="G146" s="29" t="s">
        <v>81</v>
      </c>
      <c r="H146" s="29" t="s">
        <v>82</v>
      </c>
      <c r="I146" s="29" t="s">
        <v>83</v>
      </c>
      <c r="J146" s="29" t="s">
        <v>84</v>
      </c>
      <c r="K146" s="29" t="s">
        <v>85</v>
      </c>
      <c r="L146" s="29" t="s">
        <v>86</v>
      </c>
      <c r="M146" s="29" t="s">
        <v>87</v>
      </c>
      <c r="N146" s="29" t="s">
        <v>88</v>
      </c>
      <c r="O146" s="29" t="s">
        <v>89</v>
      </c>
      <c r="P146" s="29" t="s">
        <v>90</v>
      </c>
      <c r="Q146" s="29" t="s">
        <v>138</v>
      </c>
      <c r="R146" s="29" t="s">
        <v>139</v>
      </c>
    </row>
    <row r="147" spans="2:18">
      <c r="B147" s="29" t="s">
        <v>113</v>
      </c>
      <c r="C147" s="36">
        <v>9.9404742765273308</v>
      </c>
      <c r="D147" s="36">
        <v>11.908112582781458</v>
      </c>
      <c r="E147" s="36">
        <v>11.317334575955266</v>
      </c>
      <c r="F147" s="36">
        <v>11.689428759028234</v>
      </c>
      <c r="G147" s="36">
        <v>11.678051865907653</v>
      </c>
      <c r="H147" s="36">
        <v>11.094097519247219</v>
      </c>
      <c r="I147" s="36">
        <v>12.357560568086884</v>
      </c>
      <c r="J147" s="36">
        <v>11.644475920679886</v>
      </c>
      <c r="K147" s="36">
        <v>12.211320754716981</v>
      </c>
      <c r="L147" s="36">
        <v>12.719424460431656</v>
      </c>
      <c r="M147" s="36">
        <v>13.057692307692308</v>
      </c>
      <c r="N147" s="36">
        <v>11.222222222222221</v>
      </c>
      <c r="O147" s="27">
        <v>0</v>
      </c>
      <c r="P147" s="27">
        <v>0</v>
      </c>
      <c r="Q147" s="27">
        <v>0</v>
      </c>
      <c r="R147" s="27">
        <v>0</v>
      </c>
    </row>
    <row r="148" spans="2:18">
      <c r="B148" s="29" t="s">
        <v>114</v>
      </c>
      <c r="C148" s="36">
        <v>0.98315916398713821</v>
      </c>
      <c r="D148" s="36">
        <v>1.2277409860191317</v>
      </c>
      <c r="E148" s="36">
        <v>1.1460080770425598</v>
      </c>
      <c r="F148" s="36">
        <v>1.2217115342525717</v>
      </c>
      <c r="G148" s="36">
        <v>1.2386675100147586</v>
      </c>
      <c r="H148" s="36">
        <v>1.2483604220131166</v>
      </c>
      <c r="I148" s="36">
        <v>1.4597605123920914</v>
      </c>
      <c r="J148" s="36">
        <v>1.4409820585457978</v>
      </c>
      <c r="K148" s="36">
        <v>1.8628930817610063</v>
      </c>
      <c r="L148" s="36">
        <v>1.7434052757793765</v>
      </c>
      <c r="M148" s="36">
        <v>2.2115384615384617</v>
      </c>
      <c r="N148" s="36">
        <v>1.8765432098765433</v>
      </c>
      <c r="O148" s="27">
        <v>0</v>
      </c>
      <c r="P148" s="27">
        <v>0</v>
      </c>
      <c r="Q148" s="27">
        <v>0</v>
      </c>
      <c r="R148" s="27">
        <v>0</v>
      </c>
    </row>
    <row r="149" spans="2:18">
      <c r="B149" s="29" t="s">
        <v>115</v>
      </c>
      <c r="C149" s="36">
        <v>0.65520498392282955</v>
      </c>
      <c r="D149" s="36">
        <v>0.82119205298013243</v>
      </c>
      <c r="E149" s="36">
        <v>0.74930102516309416</v>
      </c>
      <c r="F149" s="36">
        <v>0.79120157583716344</v>
      </c>
      <c r="G149" s="36">
        <v>0.83554712207463633</v>
      </c>
      <c r="H149" s="36">
        <v>0.75278015397775877</v>
      </c>
      <c r="I149" s="36">
        <v>0.90058479532163738</v>
      </c>
      <c r="J149" s="36">
        <v>0.94475920679886682</v>
      </c>
      <c r="K149" s="36">
        <v>1.1056603773584905</v>
      </c>
      <c r="L149" s="36">
        <v>1.0575539568345325</v>
      </c>
      <c r="M149" s="36">
        <v>1.25</v>
      </c>
      <c r="N149" s="36">
        <v>1.1111111111111112</v>
      </c>
      <c r="O149" s="27">
        <v>0</v>
      </c>
      <c r="P149" s="27">
        <v>0</v>
      </c>
      <c r="Q149" s="27">
        <v>0</v>
      </c>
      <c r="R149" s="27">
        <v>0</v>
      </c>
    </row>
    <row r="166" spans="2:20">
      <c r="B166" s="73" t="s">
        <v>117</v>
      </c>
      <c r="C166" s="73"/>
      <c r="D166" s="73"/>
      <c r="E166" s="73"/>
      <c r="F166" s="73"/>
      <c r="G166" s="73"/>
      <c r="H166" s="73"/>
      <c r="I166" s="73"/>
      <c r="J166" s="73"/>
      <c r="K166" s="73"/>
      <c r="L166" s="73"/>
      <c r="M166" s="73"/>
      <c r="N166" s="73"/>
      <c r="O166" s="73"/>
      <c r="P166" s="73"/>
      <c r="Q166" s="73"/>
      <c r="R166" s="73"/>
      <c r="S166" s="73"/>
      <c r="T166" s="73"/>
    </row>
    <row r="167" spans="2:20">
      <c r="B167" s="35"/>
      <c r="C167" s="37" t="s">
        <v>118</v>
      </c>
      <c r="D167" s="37" t="s">
        <v>119</v>
      </c>
      <c r="E167" s="37" t="s">
        <v>120</v>
      </c>
      <c r="F167" s="37" t="s">
        <v>121</v>
      </c>
      <c r="G167" s="37" t="s">
        <v>122</v>
      </c>
      <c r="H167" s="37" t="s">
        <v>123</v>
      </c>
      <c r="I167" s="37" t="s">
        <v>124</v>
      </c>
      <c r="J167" s="37" t="s">
        <v>125</v>
      </c>
      <c r="K167" s="37" t="s">
        <v>126</v>
      </c>
      <c r="L167" s="37" t="s">
        <v>127</v>
      </c>
      <c r="M167" s="37" t="s">
        <v>128</v>
      </c>
      <c r="N167" s="37" t="s">
        <v>129</v>
      </c>
      <c r="O167" s="38" t="s">
        <v>130</v>
      </c>
      <c r="P167" s="38" t="s">
        <v>131</v>
      </c>
      <c r="Q167" s="38" t="s">
        <v>132</v>
      </c>
      <c r="R167" s="38" t="s">
        <v>133</v>
      </c>
      <c r="S167" s="38" t="s">
        <v>134</v>
      </c>
      <c r="T167" s="38" t="s">
        <v>135</v>
      </c>
    </row>
    <row r="168" spans="2:20">
      <c r="B168" s="39" t="s">
        <v>136</v>
      </c>
      <c r="C168" s="40">
        <v>1.7918373450855524E-2</v>
      </c>
      <c r="D168" s="40">
        <v>1.8133911222918745E-2</v>
      </c>
      <c r="E168" s="40">
        <v>1.7812999428957952E-2</v>
      </c>
      <c r="F168" s="40">
        <v>1.4747573337392185E-2</v>
      </c>
      <c r="G168" s="40">
        <v>1.5125961870569834E-2</v>
      </c>
      <c r="H168" s="40">
        <v>1.4982270022527689E-2</v>
      </c>
      <c r="I168" s="40">
        <v>1.6620357090208145E-2</v>
      </c>
      <c r="J168" s="40">
        <v>1.5183438609786692E-2</v>
      </c>
      <c r="K168" s="40">
        <v>1.6396836437698143E-2</v>
      </c>
      <c r="L168" s="40">
        <v>6.817379901555118E-3</v>
      </c>
      <c r="M168" s="40">
        <v>6.6417565317258296E-3</v>
      </c>
      <c r="N168" s="40">
        <v>6.7375510970872597E-3</v>
      </c>
      <c r="O168" s="40">
        <v>0.48522661534916323</v>
      </c>
      <c r="P168" s="40">
        <v>0.23345614551407357</v>
      </c>
      <c r="Q168" s="40">
        <v>7.9796872946071382E-3</v>
      </c>
      <c r="R168" s="40">
        <v>5.9822641684153612E-2</v>
      </c>
      <c r="S168" s="40">
        <v>0</v>
      </c>
      <c r="T168" s="40">
        <v>4.6396501156719373E-2</v>
      </c>
    </row>
    <row r="169" spans="2:20">
      <c r="B169" s="39" t="s">
        <v>137</v>
      </c>
      <c r="C169" s="40">
        <v>1.199078081086075E-2</v>
      </c>
      <c r="D169" s="40">
        <v>1.3259878049966449E-2</v>
      </c>
      <c r="E169" s="40">
        <v>1.247216252224567E-2</v>
      </c>
      <c r="F169" s="40">
        <v>1.3172354102441918E-2</v>
      </c>
      <c r="G169" s="40">
        <v>1.4091355551449494E-2</v>
      </c>
      <c r="H169" s="40">
        <v>1.286602028610606E-2</v>
      </c>
      <c r="I169" s="40">
        <v>1.5024944325044491E-2</v>
      </c>
      <c r="J169" s="40">
        <v>1.3566211866302308E-2</v>
      </c>
      <c r="K169" s="40">
        <v>1.517081757091871E-2</v>
      </c>
      <c r="L169" s="40">
        <v>8.4606482607046656E-3</v>
      </c>
      <c r="M169" s="40">
        <v>8.8982679983273198E-3</v>
      </c>
      <c r="N169" s="40">
        <v>7.7312820313335728E-3</v>
      </c>
      <c r="O169" s="40">
        <v>0.45904851744157776</v>
      </c>
      <c r="P169" s="40">
        <v>0.24900563070729073</v>
      </c>
      <c r="Q169" s="40">
        <v>1.0765445545517316E-2</v>
      </c>
      <c r="R169" s="40">
        <v>6.6790496844275446E-2</v>
      </c>
      <c r="S169" s="40">
        <v>0</v>
      </c>
      <c r="T169" s="40">
        <v>6.7685186085637325E-2</v>
      </c>
    </row>
    <row r="170" spans="2:20">
      <c r="B170" s="39" t="s">
        <v>99</v>
      </c>
      <c r="C170" s="40">
        <v>1.5423963253908187E-2</v>
      </c>
      <c r="D170" s="40">
        <v>1.5423963253908187E-2</v>
      </c>
      <c r="E170" s="40">
        <v>1.5345669024192918E-2</v>
      </c>
      <c r="F170" s="40">
        <v>1.2840253673304278E-2</v>
      </c>
      <c r="G170" s="40">
        <v>1.1979017146436307E-2</v>
      </c>
      <c r="H170" s="40">
        <v>1.1979017146436307E-2</v>
      </c>
      <c r="I170" s="40">
        <v>1.8790615131664797E-2</v>
      </c>
      <c r="J170" s="40">
        <v>1.539786517733643E-2</v>
      </c>
      <c r="K170" s="40">
        <v>1.8529634365947231E-2</v>
      </c>
      <c r="L170" s="40">
        <v>6.5245191429391652E-3</v>
      </c>
      <c r="M170" s="40">
        <v>7.8294229715269986E-3</v>
      </c>
      <c r="N170" s="40">
        <v>8.3513845029621319E-3</v>
      </c>
      <c r="O170" s="40">
        <v>0.42993971344311926</v>
      </c>
      <c r="P170" s="40">
        <v>0.27144609442284101</v>
      </c>
      <c r="Q170" s="40">
        <v>7.2030691338048382E-3</v>
      </c>
      <c r="R170" s="40">
        <v>7.3492183626066757E-2</v>
      </c>
      <c r="S170" s="40">
        <v>0</v>
      </c>
      <c r="T170" s="40">
        <v>5.9503614583605188E-2</v>
      </c>
    </row>
    <row r="171" spans="2:20">
      <c r="B171" s="39" t="s">
        <v>100</v>
      </c>
      <c r="C171" s="40">
        <v>1.5042636773019067E-2</v>
      </c>
      <c r="D171" s="40">
        <v>1.4659384880712849E-2</v>
      </c>
      <c r="E171" s="40">
        <v>1.6192392449937722E-2</v>
      </c>
      <c r="F171" s="40">
        <v>1.2838938392258312E-2</v>
      </c>
      <c r="G171" s="40">
        <v>1.1880808661492766E-2</v>
      </c>
      <c r="H171" s="40">
        <v>1.2551499473028648E-2</v>
      </c>
      <c r="I171" s="40">
        <v>2.0120724346076459E-2</v>
      </c>
      <c r="J171" s="40">
        <v>1.9162594615310911E-2</v>
      </c>
      <c r="K171" s="40">
        <v>2.203698380760755E-2</v>
      </c>
      <c r="L171" s="40">
        <v>8.9425441538117587E-3</v>
      </c>
      <c r="M171" s="40">
        <v>8.9425441538117587E-3</v>
      </c>
      <c r="N171" s="40">
        <v>8.3037909999680616E-3</v>
      </c>
      <c r="O171" s="40">
        <v>0.44169780588291657</v>
      </c>
      <c r="P171" s="40">
        <v>0.23637060457986012</v>
      </c>
      <c r="Q171" s="40">
        <v>9.5812973076554557E-3</v>
      </c>
      <c r="R171" s="40">
        <v>8.3548912522755578E-2</v>
      </c>
      <c r="S171" s="40">
        <v>0</v>
      </c>
      <c r="T171" s="40">
        <v>5.8126536999776435E-2</v>
      </c>
    </row>
    <row r="172" spans="2:20">
      <c r="B172" s="39" t="s">
        <v>101</v>
      </c>
      <c r="C172" s="40">
        <v>1.3510836817030327E-2</v>
      </c>
      <c r="D172" s="40">
        <v>1.3698487328377969E-2</v>
      </c>
      <c r="E172" s="40">
        <v>1.3417011561356504E-2</v>
      </c>
      <c r="F172" s="40">
        <v>1.2572584260292109E-2</v>
      </c>
      <c r="G172" s="40">
        <v>1.4730565140790009E-2</v>
      </c>
      <c r="H172" s="40">
        <v>1.3604662072704148E-2</v>
      </c>
      <c r="I172" s="40">
        <v>1.5950293464549691E-2</v>
      </c>
      <c r="J172" s="40">
        <v>1.5950293464549691E-2</v>
      </c>
      <c r="K172" s="40">
        <v>1.7201296873533979E-2</v>
      </c>
      <c r="L172" s="40">
        <v>5.6295153404293027E-3</v>
      </c>
      <c r="M172" s="40">
        <v>7.1932696016596643E-3</v>
      </c>
      <c r="N172" s="40">
        <v>6.5677678971675195E-3</v>
      </c>
      <c r="O172" s="40">
        <v>0.35994495585000469</v>
      </c>
      <c r="P172" s="40">
        <v>0.23709642108774748</v>
      </c>
      <c r="Q172" s="40">
        <v>2.6083421077322436E-2</v>
      </c>
      <c r="R172" s="40">
        <v>0.13427436589764707</v>
      </c>
      <c r="S172" s="40">
        <v>0</v>
      </c>
      <c r="T172" s="40">
        <v>9.2574252264837426E-2</v>
      </c>
    </row>
    <row r="173" spans="2:20">
      <c r="B173" s="39" t="s">
        <v>102</v>
      </c>
      <c r="C173" s="40">
        <v>1.1389644309216726E-2</v>
      </c>
      <c r="D173" s="40">
        <v>1.1510810738038181E-2</v>
      </c>
      <c r="E173" s="40">
        <v>1.1268477880395271E-2</v>
      </c>
      <c r="F173" s="40">
        <v>9.8144807345378181E-3</v>
      </c>
      <c r="G173" s="40">
        <v>1.0904978593930909E-2</v>
      </c>
      <c r="H173" s="40">
        <v>9.450981448073454E-3</v>
      </c>
      <c r="I173" s="40">
        <v>1.4943859554646059E-2</v>
      </c>
      <c r="J173" s="40">
        <v>1.4943859554646059E-2</v>
      </c>
      <c r="K173" s="40">
        <v>1.5751635746789089E-2</v>
      </c>
      <c r="L173" s="40">
        <v>5.654433345001212E-3</v>
      </c>
      <c r="M173" s="40">
        <v>5.654433345001212E-3</v>
      </c>
      <c r="N173" s="40">
        <v>5.2505452489296969E-3</v>
      </c>
      <c r="O173" s="40">
        <v>0.42913110207598482</v>
      </c>
      <c r="P173" s="40">
        <v>0.21155658472225963</v>
      </c>
      <c r="Q173" s="40">
        <v>1.3812972885645817E-2</v>
      </c>
      <c r="R173" s="40">
        <v>0.12687471391259861</v>
      </c>
      <c r="S173" s="40">
        <v>0</v>
      </c>
      <c r="T173" s="40">
        <v>9.2086485904305446E-2</v>
      </c>
    </row>
    <row r="174" spans="2:20">
      <c r="B174" s="39" t="s">
        <v>103</v>
      </c>
      <c r="C174" s="40">
        <v>7.8534776299190936E-3</v>
      </c>
      <c r="D174" s="40">
        <v>8.0242054044825529E-3</v>
      </c>
      <c r="E174" s="40">
        <v>7.4266581935104473E-3</v>
      </c>
      <c r="F174" s="40">
        <v>1.0072938699244055E-2</v>
      </c>
      <c r="G174" s="40">
        <v>1.1694852557596912E-2</v>
      </c>
      <c r="H174" s="40">
        <v>1.0841213684779619E-2</v>
      </c>
      <c r="I174" s="40">
        <v>7.9672961462947337E-3</v>
      </c>
      <c r="J174" s="40">
        <v>7.3982035644165377E-3</v>
      </c>
      <c r="K174" s="40">
        <v>7.1136572734774401E-3</v>
      </c>
      <c r="L174" s="40">
        <v>2.8454629093909761E-3</v>
      </c>
      <c r="M174" s="40">
        <v>2.5609166184518786E-3</v>
      </c>
      <c r="N174" s="40">
        <v>3.9836480731473669E-3</v>
      </c>
      <c r="O174" s="40">
        <v>0.40798247194847814</v>
      </c>
      <c r="P174" s="40">
        <v>0.22279974580531342</v>
      </c>
      <c r="Q174" s="40">
        <v>1.8438599652853525E-2</v>
      </c>
      <c r="R174" s="40">
        <v>0.14917813546300424</v>
      </c>
      <c r="S174" s="40">
        <v>0</v>
      </c>
      <c r="T174" s="40">
        <v>0.11381851637563904</v>
      </c>
    </row>
    <row r="175" spans="2:20">
      <c r="B175" s="39" t="s">
        <v>104</v>
      </c>
      <c r="C175" s="40">
        <v>5.0793542208236418E-3</v>
      </c>
      <c r="D175" s="40">
        <v>4.7715145710767546E-3</v>
      </c>
      <c r="E175" s="40">
        <v>5.0793542208236418E-3</v>
      </c>
      <c r="F175" s="40">
        <v>9.3891093172800665E-3</v>
      </c>
      <c r="G175" s="40">
        <v>9.235189492406622E-3</v>
      </c>
      <c r="H175" s="40">
        <v>8.6195101929128475E-3</v>
      </c>
      <c r="I175" s="40">
        <v>5.1306608291147903E-3</v>
      </c>
      <c r="J175" s="40">
        <v>4.617594746203311E-3</v>
      </c>
      <c r="K175" s="40">
        <v>6.156792994937748E-3</v>
      </c>
      <c r="L175" s="40">
        <v>4.1045286632918317E-3</v>
      </c>
      <c r="M175" s="40">
        <v>5.6437269120262687E-3</v>
      </c>
      <c r="N175" s="40">
        <v>4.617594746203311E-3</v>
      </c>
      <c r="O175" s="40">
        <v>0.35298946504309753</v>
      </c>
      <c r="P175" s="40">
        <v>0.32015323573676291</v>
      </c>
      <c r="Q175" s="40">
        <v>1.4776303187850596E-2</v>
      </c>
      <c r="R175" s="40">
        <v>0.15036256669859077</v>
      </c>
      <c r="S175" s="40">
        <v>0</v>
      </c>
      <c r="T175" s="40">
        <v>8.9273498426597347E-2</v>
      </c>
    </row>
    <row r="176" spans="2:20">
      <c r="B176" s="39" t="s">
        <v>105</v>
      </c>
      <c r="C176" s="40">
        <v>6.264573834963283E-4</v>
      </c>
      <c r="D176" s="40">
        <v>9.396860752444924E-4</v>
      </c>
      <c r="E176" s="40">
        <v>9.396860752444924E-4</v>
      </c>
      <c r="F176" s="40">
        <v>4.698430376222462E-3</v>
      </c>
      <c r="G176" s="40">
        <v>1.8793721504889848E-3</v>
      </c>
      <c r="H176" s="40">
        <v>2.8190582257334772E-3</v>
      </c>
      <c r="I176" s="40">
        <v>2.0881912783210941E-3</v>
      </c>
      <c r="J176" s="40">
        <v>4.1763825566421883E-3</v>
      </c>
      <c r="K176" s="40">
        <v>4.1763825566421883E-3</v>
      </c>
      <c r="L176" s="40">
        <v>7.3086694741238299E-3</v>
      </c>
      <c r="M176" s="40">
        <v>7.3086694741238299E-3</v>
      </c>
      <c r="N176" s="40">
        <v>9.396860752444924E-3</v>
      </c>
      <c r="O176" s="40">
        <v>0.31834476038005083</v>
      </c>
      <c r="P176" s="40">
        <v>0.28315873734034036</v>
      </c>
      <c r="Q176" s="40">
        <v>2.0673093655378831E-2</v>
      </c>
      <c r="R176" s="40">
        <v>0.1873803640413462</v>
      </c>
      <c r="S176" s="40">
        <v>0</v>
      </c>
      <c r="T176" s="40">
        <v>0.1440851982041555</v>
      </c>
    </row>
    <row r="177" spans="2:20">
      <c r="B177" s="39" t="s">
        <v>106</v>
      </c>
      <c r="C177" s="40">
        <v>1.4089651933413348E-3</v>
      </c>
      <c r="D177" s="40">
        <v>1.4089651933413348E-3</v>
      </c>
      <c r="E177" s="40">
        <v>2.348275322235558E-3</v>
      </c>
      <c r="F177" s="40">
        <v>2.348275322235558E-3</v>
      </c>
      <c r="G177" s="40">
        <v>2.348275322235558E-3</v>
      </c>
      <c r="H177" s="40">
        <v>1.4089651933413348E-3</v>
      </c>
      <c r="I177" s="40">
        <v>3.1310337629807442E-3</v>
      </c>
      <c r="J177" s="40">
        <v>3.1310337629807442E-3</v>
      </c>
      <c r="K177" s="40">
        <v>3.1310337629807442E-3</v>
      </c>
      <c r="L177" s="40">
        <v>1.5655168814903721E-3</v>
      </c>
      <c r="M177" s="40">
        <v>1.5655168814903721E-3</v>
      </c>
      <c r="N177" s="40">
        <v>1.5655168814903721E-3</v>
      </c>
      <c r="O177" s="40">
        <v>0.3735323279236028</v>
      </c>
      <c r="P177" s="40">
        <v>0.28132338360381987</v>
      </c>
      <c r="Q177" s="40">
        <v>4.6965506444711161E-2</v>
      </c>
      <c r="R177" s="40">
        <v>0.15070709179147315</v>
      </c>
      <c r="S177" s="40">
        <v>0</v>
      </c>
      <c r="T177" s="40">
        <v>0.12211031675624902</v>
      </c>
    </row>
    <row r="178" spans="2:20">
      <c r="B178" s="39" t="s">
        <v>107</v>
      </c>
      <c r="C178" s="40">
        <v>5.4424511187260629E-3</v>
      </c>
      <c r="D178" s="40">
        <v>0</v>
      </c>
      <c r="E178" s="40">
        <v>2.7212255593630314E-3</v>
      </c>
      <c r="F178" s="40">
        <v>9.0707518645434385E-4</v>
      </c>
      <c r="G178" s="40">
        <v>3.6283007458173754E-3</v>
      </c>
      <c r="H178" s="40">
        <v>5.4424511187260629E-3</v>
      </c>
      <c r="I178" s="40">
        <v>6.0471679096956261E-3</v>
      </c>
      <c r="J178" s="40">
        <v>6.0471679096956261E-3</v>
      </c>
      <c r="K178" s="40">
        <v>3.0235839548478131E-3</v>
      </c>
      <c r="L178" s="40">
        <v>3.0235839548478131E-3</v>
      </c>
      <c r="M178" s="40">
        <v>3.0235839548478131E-3</v>
      </c>
      <c r="N178" s="40">
        <v>3.0235839548478131E-3</v>
      </c>
      <c r="O178" s="40">
        <v>0.28844990929248138</v>
      </c>
      <c r="P178" s="40">
        <v>0.4281394880064503</v>
      </c>
      <c r="Q178" s="40">
        <v>1.8141503729086877E-2</v>
      </c>
      <c r="R178" s="40">
        <v>0.10804273331989518</v>
      </c>
      <c r="S178" s="40">
        <v>0</v>
      </c>
      <c r="T178" s="40">
        <v>0.1148961902842169</v>
      </c>
    </row>
    <row r="179" spans="2:20">
      <c r="B179" s="39" t="s">
        <v>108</v>
      </c>
      <c r="C179" s="40">
        <v>1.1523687580025609E-2</v>
      </c>
      <c r="D179" s="40">
        <v>1.1523687580025609E-2</v>
      </c>
      <c r="E179" s="40">
        <v>1.1523687580025609E-2</v>
      </c>
      <c r="F179" s="40">
        <v>2.3047375160051217E-2</v>
      </c>
      <c r="G179" s="40">
        <v>1.1523687580025609E-2</v>
      </c>
      <c r="H179" s="40">
        <v>1.1523687580025609E-2</v>
      </c>
      <c r="I179" s="40">
        <v>1.2804097311139564E-2</v>
      </c>
      <c r="J179" s="40">
        <v>1.2804097311139564E-2</v>
      </c>
      <c r="K179" s="40">
        <v>1.2804097311139564E-2</v>
      </c>
      <c r="L179" s="40">
        <v>0</v>
      </c>
      <c r="M179" s="40">
        <v>0</v>
      </c>
      <c r="N179" s="40">
        <v>0</v>
      </c>
      <c r="O179" s="40">
        <v>0.12804097311139565</v>
      </c>
      <c r="P179" s="40">
        <v>0.43021766965428937</v>
      </c>
      <c r="Q179" s="40">
        <v>0</v>
      </c>
      <c r="R179" s="40">
        <v>9.2189500640204869E-2</v>
      </c>
      <c r="S179" s="40">
        <v>0</v>
      </c>
      <c r="T179" s="40">
        <v>0.23047375160051217</v>
      </c>
    </row>
    <row r="180" spans="2:20">
      <c r="B180" s="39" t="s">
        <v>109</v>
      </c>
      <c r="C180" s="40" t="s">
        <v>92</v>
      </c>
      <c r="D180" s="40" t="s">
        <v>92</v>
      </c>
      <c r="E180" s="40" t="s">
        <v>92</v>
      </c>
      <c r="F180" s="40" t="s">
        <v>92</v>
      </c>
      <c r="G180" s="40" t="s">
        <v>92</v>
      </c>
      <c r="H180" s="40" t="s">
        <v>92</v>
      </c>
      <c r="I180" s="40" t="s">
        <v>92</v>
      </c>
      <c r="J180" s="40" t="s">
        <v>92</v>
      </c>
      <c r="K180" s="40" t="s">
        <v>92</v>
      </c>
      <c r="L180" s="40" t="s">
        <v>92</v>
      </c>
      <c r="M180" s="40" t="s">
        <v>92</v>
      </c>
      <c r="N180" s="40" t="s">
        <v>92</v>
      </c>
      <c r="O180" s="40" t="s">
        <v>92</v>
      </c>
      <c r="P180" s="40" t="s">
        <v>92</v>
      </c>
      <c r="Q180" s="40" t="s">
        <v>92</v>
      </c>
      <c r="R180" s="40" t="s">
        <v>92</v>
      </c>
      <c r="S180" s="40" t="s">
        <v>92</v>
      </c>
      <c r="T180" s="40" t="s">
        <v>92</v>
      </c>
    </row>
    <row r="181" spans="2:20">
      <c r="B181" s="39" t="s">
        <v>110</v>
      </c>
      <c r="C181" s="40" t="s">
        <v>92</v>
      </c>
      <c r="D181" s="40" t="s">
        <v>92</v>
      </c>
      <c r="E181" s="40" t="s">
        <v>92</v>
      </c>
      <c r="F181" s="40" t="s">
        <v>92</v>
      </c>
      <c r="G181" s="40" t="s">
        <v>92</v>
      </c>
      <c r="H181" s="40" t="s">
        <v>92</v>
      </c>
      <c r="I181" s="40" t="s">
        <v>92</v>
      </c>
      <c r="J181" s="40" t="s">
        <v>92</v>
      </c>
      <c r="K181" s="40" t="s">
        <v>92</v>
      </c>
      <c r="L181" s="40" t="s">
        <v>92</v>
      </c>
      <c r="M181" s="40" t="s">
        <v>92</v>
      </c>
      <c r="N181" s="40" t="s">
        <v>92</v>
      </c>
      <c r="O181" s="40" t="s">
        <v>92</v>
      </c>
      <c r="P181" s="40" t="s">
        <v>92</v>
      </c>
      <c r="Q181" s="40" t="s">
        <v>92</v>
      </c>
      <c r="R181" s="40" t="s">
        <v>92</v>
      </c>
      <c r="S181" s="40" t="s">
        <v>92</v>
      </c>
      <c r="T181" s="40" t="s">
        <v>92</v>
      </c>
    </row>
    <row r="182" spans="2:20">
      <c r="B182" s="39" t="s">
        <v>111</v>
      </c>
      <c r="C182" s="40" t="s">
        <v>92</v>
      </c>
      <c r="D182" s="40" t="s">
        <v>92</v>
      </c>
      <c r="E182" s="40" t="s">
        <v>92</v>
      </c>
      <c r="F182" s="40" t="s">
        <v>92</v>
      </c>
      <c r="G182" s="40" t="s">
        <v>92</v>
      </c>
      <c r="H182" s="40" t="s">
        <v>92</v>
      </c>
      <c r="I182" s="40" t="s">
        <v>92</v>
      </c>
      <c r="J182" s="40" t="s">
        <v>92</v>
      </c>
      <c r="K182" s="40" t="s">
        <v>92</v>
      </c>
      <c r="L182" s="40" t="s">
        <v>92</v>
      </c>
      <c r="M182" s="40" t="s">
        <v>92</v>
      </c>
      <c r="N182" s="40" t="s">
        <v>92</v>
      </c>
      <c r="O182" s="40" t="s">
        <v>92</v>
      </c>
      <c r="P182" s="40" t="s">
        <v>92</v>
      </c>
      <c r="Q182" s="40" t="s">
        <v>92</v>
      </c>
      <c r="R182" s="40" t="s">
        <v>92</v>
      </c>
      <c r="S182" s="40" t="s">
        <v>92</v>
      </c>
      <c r="T182" s="40" t="s">
        <v>92</v>
      </c>
    </row>
    <row r="183" spans="2:20">
      <c r="B183" s="39" t="s">
        <v>112</v>
      </c>
      <c r="C183" s="40" t="s">
        <v>92</v>
      </c>
      <c r="D183" s="40" t="s">
        <v>92</v>
      </c>
      <c r="E183" s="40" t="s">
        <v>92</v>
      </c>
      <c r="F183" s="40" t="s">
        <v>92</v>
      </c>
      <c r="G183" s="40" t="s">
        <v>92</v>
      </c>
      <c r="H183" s="40" t="s">
        <v>92</v>
      </c>
      <c r="I183" s="40" t="s">
        <v>92</v>
      </c>
      <c r="J183" s="40" t="s">
        <v>92</v>
      </c>
      <c r="K183" s="40" t="s">
        <v>92</v>
      </c>
      <c r="L183" s="40" t="s">
        <v>92</v>
      </c>
      <c r="M183" s="40" t="s">
        <v>92</v>
      </c>
      <c r="N183" s="40" t="s">
        <v>92</v>
      </c>
      <c r="O183" s="40" t="s">
        <v>92</v>
      </c>
      <c r="P183" s="40" t="s">
        <v>92</v>
      </c>
      <c r="Q183" s="40" t="s">
        <v>92</v>
      </c>
      <c r="R183" s="40" t="s">
        <v>92</v>
      </c>
      <c r="S183" s="40" t="s">
        <v>92</v>
      </c>
      <c r="T183" s="40" t="s">
        <v>92</v>
      </c>
    </row>
    <row r="184" spans="2:20">
      <c r="B184" s="39" t="s">
        <v>140</v>
      </c>
      <c r="C184" s="40">
        <f>AVERAGE(C168:C179)</f>
        <v>9.7675523784352212E-3</v>
      </c>
      <c r="D184" s="40">
        <f t="shared" ref="D184:T184" si="0">AVERAGE(D168:D179)</f>
        <v>9.4462078581744272E-3</v>
      </c>
      <c r="E184" s="40">
        <f t="shared" si="0"/>
        <v>9.7122999848574029E-3</v>
      </c>
      <c r="F184" s="40">
        <f t="shared" si="0"/>
        <v>1.0537449046809528E-2</v>
      </c>
      <c r="G184" s="40">
        <f t="shared" si="0"/>
        <v>9.9185304011033659E-3</v>
      </c>
      <c r="H184" s="40">
        <f t="shared" si="0"/>
        <v>9.6741113703662715E-3</v>
      </c>
      <c r="I184" s="40">
        <f t="shared" si="0"/>
        <v>1.1551603429144684E-2</v>
      </c>
      <c r="J184" s="40">
        <f t="shared" si="0"/>
        <v>1.1031561928250838E-2</v>
      </c>
      <c r="K184" s="40">
        <f t="shared" si="0"/>
        <v>1.1791062721376684E-2</v>
      </c>
      <c r="L184" s="40">
        <f t="shared" si="0"/>
        <v>5.0730668356321713E-3</v>
      </c>
      <c r="M184" s="40">
        <f t="shared" si="0"/>
        <v>5.4385090369160781E-3</v>
      </c>
      <c r="N184" s="40">
        <f t="shared" si="0"/>
        <v>5.4607938487985022E-3</v>
      </c>
      <c r="O184" s="40">
        <f t="shared" si="0"/>
        <v>0.37286071814515598</v>
      </c>
      <c r="P184" s="40">
        <f t="shared" si="0"/>
        <v>0.28372697843175404</v>
      </c>
      <c r="Q184" s="40">
        <f t="shared" si="0"/>
        <v>1.6201741659536164E-2</v>
      </c>
      <c r="R184" s="40">
        <f t="shared" si="0"/>
        <v>0.11522197553683432</v>
      </c>
      <c r="S184" s="40">
        <f t="shared" si="0"/>
        <v>0</v>
      </c>
      <c r="T184" s="40">
        <f t="shared" si="0"/>
        <v>0.10258583738685427</v>
      </c>
    </row>
  </sheetData>
  <mergeCells count="3">
    <mergeCell ref="C85:Q85"/>
    <mergeCell ref="B166:T166"/>
    <mergeCell ref="B145:R145"/>
  </mergeCells>
  <phoneticPr fontId="1" type="noConversion"/>
  <conditionalFormatting sqref="C168:T183">
    <cfRule type="colorScale" priority="3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O184">
    <cfRule type="colorScale" priority="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C184:T184">
    <cfRule type="colorScale" priority="1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horizontalDpi="200" verticalDpi="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2:BT656"/>
  <sheetViews>
    <sheetView tabSelected="1" topLeftCell="A588" zoomScaleNormal="100" workbookViewId="0">
      <selection activeCell="A600" sqref="A600"/>
    </sheetView>
  </sheetViews>
  <sheetFormatPr defaultRowHeight="16.5"/>
  <cols>
    <col min="1" max="1" width="9" style="12"/>
    <col min="2" max="2" width="17.75" style="12" customWidth="1"/>
    <col min="3" max="16384" width="9" style="12"/>
  </cols>
  <sheetData>
    <row r="2" spans="2:2">
      <c r="B2" s="26" t="s">
        <v>141</v>
      </c>
    </row>
    <row r="22" spans="2:4">
      <c r="B22" s="26" t="s">
        <v>142</v>
      </c>
    </row>
    <row r="24" spans="2:4">
      <c r="C24" s="42" t="s">
        <v>143</v>
      </c>
    </row>
    <row r="25" spans="2:4">
      <c r="C25" s="12">
        <v>1</v>
      </c>
      <c r="D25" s="12" t="s">
        <v>144</v>
      </c>
    </row>
    <row r="26" spans="2:4">
      <c r="D26" s="12" t="s">
        <v>145</v>
      </c>
    </row>
    <row r="27" spans="2:4">
      <c r="D27" s="12" t="s">
        <v>146</v>
      </c>
    </row>
    <row r="28" spans="2:4">
      <c r="D28" s="12" t="s">
        <v>147</v>
      </c>
    </row>
    <row r="50" spans="3:5">
      <c r="D50" s="12" t="s">
        <v>150</v>
      </c>
    </row>
    <row r="51" spans="3:5">
      <c r="D51" s="12">
        <v>1.1000000000000001</v>
      </c>
      <c r="E51" s="12" t="s">
        <v>151</v>
      </c>
    </row>
    <row r="52" spans="3:5">
      <c r="D52" s="12">
        <v>1.2</v>
      </c>
      <c r="E52" s="12" t="s">
        <v>152</v>
      </c>
    </row>
    <row r="53" spans="3:5">
      <c r="D53" s="12">
        <v>1.3</v>
      </c>
      <c r="E53" s="12" t="s">
        <v>167</v>
      </c>
    </row>
    <row r="54" spans="3:5">
      <c r="C54" s="12">
        <v>1.1000000000000001</v>
      </c>
      <c r="D54" s="12" t="s">
        <v>148</v>
      </c>
    </row>
    <row r="55" spans="3:5">
      <c r="D55" s="12" t="s">
        <v>149</v>
      </c>
    </row>
    <row r="70" spans="4:9">
      <c r="E70" s="44"/>
    </row>
    <row r="71" spans="4:9">
      <c r="D71" s="39" t="s">
        <v>153</v>
      </c>
      <c r="E71" s="39" t="s">
        <v>161</v>
      </c>
      <c r="F71" s="46" t="s">
        <v>157</v>
      </c>
      <c r="G71" s="46" t="s">
        <v>159</v>
      </c>
      <c r="H71" s="46" t="s">
        <v>280</v>
      </c>
      <c r="I71" s="41" t="s">
        <v>279</v>
      </c>
    </row>
    <row r="72" spans="4:9">
      <c r="D72" s="39">
        <v>1</v>
      </c>
      <c r="E72" s="39">
        <v>5</v>
      </c>
      <c r="F72" s="46">
        <v>10</v>
      </c>
      <c r="G72" s="46" t="s">
        <v>160</v>
      </c>
      <c r="H72" s="41">
        <v>0</v>
      </c>
      <c r="I72" s="41">
        <v>0</v>
      </c>
    </row>
    <row r="73" spans="4:9">
      <c r="D73" s="39">
        <v>2</v>
      </c>
      <c r="E73" s="39">
        <v>6</v>
      </c>
      <c r="F73" s="46">
        <v>20</v>
      </c>
      <c r="G73" s="46">
        <v>20</v>
      </c>
      <c r="H73" s="41">
        <v>10</v>
      </c>
      <c r="I73" s="41">
        <v>10</v>
      </c>
    </row>
    <row r="74" spans="4:9">
      <c r="D74" s="39">
        <v>3</v>
      </c>
      <c r="E74" s="39">
        <v>7</v>
      </c>
      <c r="F74" s="46">
        <v>30</v>
      </c>
      <c r="G74" s="46">
        <v>15</v>
      </c>
      <c r="H74" s="42">
        <v>20</v>
      </c>
      <c r="I74" s="41">
        <v>15</v>
      </c>
    </row>
    <row r="75" spans="4:9">
      <c r="D75" s="39">
        <v>4</v>
      </c>
      <c r="E75" s="39">
        <v>8</v>
      </c>
      <c r="F75" s="46">
        <v>30</v>
      </c>
      <c r="G75" s="46">
        <v>10</v>
      </c>
      <c r="H75" s="42">
        <v>30</v>
      </c>
      <c r="I75" s="41">
        <v>20</v>
      </c>
    </row>
    <row r="76" spans="4:9">
      <c r="D76" s="39">
        <v>5</v>
      </c>
      <c r="E76" s="39">
        <v>9</v>
      </c>
      <c r="F76" s="46">
        <v>30</v>
      </c>
      <c r="G76" s="46">
        <v>7.5</v>
      </c>
      <c r="H76" s="41">
        <v>40</v>
      </c>
      <c r="I76" s="41">
        <v>40</v>
      </c>
    </row>
    <row r="77" spans="4:9">
      <c r="D77" s="39">
        <v>6</v>
      </c>
      <c r="E77" s="39">
        <v>10</v>
      </c>
      <c r="F77" s="46">
        <v>40</v>
      </c>
      <c r="G77" s="46">
        <v>6.666666666666667</v>
      </c>
      <c r="H77" s="41">
        <v>60</v>
      </c>
      <c r="I77" s="41">
        <v>60</v>
      </c>
    </row>
    <row r="78" spans="4:9">
      <c r="D78" s="39">
        <v>7</v>
      </c>
      <c r="E78" s="39">
        <v>10</v>
      </c>
      <c r="F78" s="46">
        <v>40</v>
      </c>
      <c r="G78" s="46">
        <v>5</v>
      </c>
      <c r="H78" s="41">
        <v>80</v>
      </c>
      <c r="I78" s="41">
        <v>80</v>
      </c>
    </row>
    <row r="79" spans="4:9">
      <c r="D79" s="39">
        <v>8</v>
      </c>
      <c r="E79" s="39">
        <v>10</v>
      </c>
      <c r="F79" s="46">
        <v>40</v>
      </c>
      <c r="G79" s="46">
        <v>4</v>
      </c>
      <c r="H79" s="46">
        <v>100</v>
      </c>
      <c r="I79" s="41">
        <v>80</v>
      </c>
    </row>
    <row r="80" spans="4:9">
      <c r="D80" s="39">
        <v>9</v>
      </c>
      <c r="E80" s="39">
        <v>10</v>
      </c>
      <c r="F80" s="46">
        <v>50</v>
      </c>
      <c r="G80" s="46">
        <v>3.3333333333333335</v>
      </c>
      <c r="H80" s="46">
        <v>150</v>
      </c>
      <c r="I80" s="41">
        <v>80</v>
      </c>
    </row>
    <row r="81" spans="3:16">
      <c r="D81" s="39">
        <v>10</v>
      </c>
      <c r="E81" s="39">
        <v>10</v>
      </c>
      <c r="F81" s="46">
        <v>50</v>
      </c>
      <c r="G81" s="46">
        <v>2.5</v>
      </c>
      <c r="H81" s="46">
        <v>200</v>
      </c>
      <c r="I81" s="41">
        <v>80</v>
      </c>
    </row>
    <row r="83" spans="3:16">
      <c r="D83" s="12" t="s">
        <v>158</v>
      </c>
    </row>
    <row r="84" spans="3:16">
      <c r="E84" s="27" t="s">
        <v>154</v>
      </c>
      <c r="F84" s="27" t="s">
        <v>155</v>
      </c>
      <c r="G84" s="27" t="s">
        <v>79</v>
      </c>
      <c r="H84" s="27" t="s">
        <v>80</v>
      </c>
      <c r="I84" s="27" t="s">
        <v>81</v>
      </c>
      <c r="J84" s="27" t="s">
        <v>82</v>
      </c>
      <c r="K84" s="27" t="s">
        <v>83</v>
      </c>
      <c r="L84" s="27" t="s">
        <v>84</v>
      </c>
      <c r="M84" s="27" t="s">
        <v>85</v>
      </c>
      <c r="N84" s="27" t="s">
        <v>86</v>
      </c>
      <c r="O84" s="27" t="s">
        <v>87</v>
      </c>
      <c r="P84" s="27" t="s">
        <v>88</v>
      </c>
    </row>
    <row r="85" spans="3:16">
      <c r="D85" s="12" t="s">
        <v>156</v>
      </c>
      <c r="E85" s="27">
        <f>($E$72+$E$73)/2*分析报告!C$148*3</f>
        <v>16.222126205787781</v>
      </c>
      <c r="F85" s="27">
        <f>($E$72+$E$73)/2*分析报告!D148*3</f>
        <v>20.257726269315675</v>
      </c>
      <c r="G85" s="27">
        <f>($E$72+$E$73)/2*分析报告!E148*3</f>
        <v>18.909133271202236</v>
      </c>
      <c r="H85" s="27">
        <f>($E$72+$E$73)/2*分析报告!F148*3</f>
        <v>20.158240315167433</v>
      </c>
      <c r="I85" s="27">
        <f>($E$72+$E$73)/2*分析报告!G148*3</f>
        <v>20.438013915243516</v>
      </c>
      <c r="J85" s="27">
        <f>($E$72+$E$73)/2*分析报告!H148*3</f>
        <v>20.597946963216422</v>
      </c>
      <c r="K85" s="27">
        <f>($E$72+$E$73)/2*分析报告!I148*3</f>
        <v>24.086048454469505</v>
      </c>
      <c r="L85" s="27">
        <f>($E$72+$E$73)/2*分析报告!J148*3</f>
        <v>23.77620396600566</v>
      </c>
      <c r="M85" s="27">
        <f>($E$72+$E$73)/2*分析报告!K148*3</f>
        <v>30.737735849056605</v>
      </c>
      <c r="N85" s="27">
        <f>($E$72+$E$73)/2*分析报告!L148*3</f>
        <v>28.766187050359711</v>
      </c>
      <c r="O85" s="27">
        <f>($E$72+$E$73)/2*分析报告!M148*3</f>
        <v>36.49038461538462</v>
      </c>
      <c r="P85" s="27">
        <f>($E$72+$E$73)/2*分析报告!N148*3</f>
        <v>30.962962962962969</v>
      </c>
    </row>
    <row r="86" spans="3:16">
      <c r="D86" s="44" t="s">
        <v>157</v>
      </c>
      <c r="E86" s="27">
        <f>($F$72+$F$73)/2*(分析报告!C$148+0.5)*3</f>
        <v>66.742162379421217</v>
      </c>
      <c r="F86" s="27">
        <f>($F$72+$F$73)/2*(分析报告!D$148+0.5)*3</f>
        <v>77.748344370860934</v>
      </c>
      <c r="G86" s="27">
        <f>($F$72+$F$73)/2*(分析报告!E$148+0.5)*3</f>
        <v>74.070363466915197</v>
      </c>
      <c r="H86" s="27">
        <f>($F$72+$F$73)/2*(分析报告!F$148+0.5)*3</f>
        <v>77.477019041365736</v>
      </c>
      <c r="I86" s="27">
        <f>($F$72+$F$73)/2*(分析报告!G$148+0.5)*3</f>
        <v>78.240037950664146</v>
      </c>
      <c r="J86" s="27">
        <f>($F$72+$F$73)/2*(分析报告!H$148+0.5)*3</f>
        <v>78.676218990590243</v>
      </c>
      <c r="K86" s="27">
        <f>($F$72+$F$73)/2*(分析报告!I$148+0.5)*3</f>
        <v>88.189223057644114</v>
      </c>
      <c r="L86" s="27">
        <f>($F$72+$F$73)/2*(分析报告!J$148+0.5)*3</f>
        <v>87.344192634560898</v>
      </c>
      <c r="M86" s="27">
        <f>($F$72+$F$73)/2*(分析报告!K$148+0.5)*3</f>
        <v>106.33018867924528</v>
      </c>
      <c r="N86" s="27">
        <f>($F$72+$F$73)/2*(分析报告!L$148+0.5)*3</f>
        <v>100.95323741007195</v>
      </c>
      <c r="O86" s="27">
        <f>($F$72+$F$73)/2*(分析报告!M$148+0.5)*3</f>
        <v>122.01923076923077</v>
      </c>
      <c r="P86" s="27">
        <f>($F$72+$F$73)/2*(分析报告!N$148+0.5)*3</f>
        <v>106.94444444444446</v>
      </c>
    </row>
    <row r="88" spans="3:16">
      <c r="C88" s="12">
        <v>1.2</v>
      </c>
      <c r="D88" s="12" t="s">
        <v>162</v>
      </c>
    </row>
    <row r="89" spans="3:16">
      <c r="D89" s="27"/>
      <c r="E89" s="27" t="s">
        <v>163</v>
      </c>
    </row>
    <row r="90" spans="3:16">
      <c r="D90" s="27" t="s">
        <v>164</v>
      </c>
      <c r="E90" s="27" t="s">
        <v>165</v>
      </c>
    </row>
    <row r="91" spans="3:16">
      <c r="D91" s="27" t="s">
        <v>166</v>
      </c>
      <c r="E91" s="27">
        <v>30</v>
      </c>
    </row>
    <row r="93" spans="3:16">
      <c r="C93" s="12">
        <v>1.3</v>
      </c>
      <c r="D93" s="12" t="s">
        <v>168</v>
      </c>
    </row>
    <row r="94" spans="3:16">
      <c r="D94" s="27" t="s">
        <v>169</v>
      </c>
      <c r="E94" s="27" t="s">
        <v>170</v>
      </c>
      <c r="F94" s="27" t="s">
        <v>171</v>
      </c>
    </row>
    <row r="95" spans="3:16">
      <c r="D95" s="27">
        <v>1</v>
      </c>
      <c r="E95" s="27">
        <v>5</v>
      </c>
      <c r="F95" s="27">
        <v>5</v>
      </c>
    </row>
    <row r="96" spans="3:16">
      <c r="D96" s="27">
        <v>2</v>
      </c>
      <c r="E96" s="27">
        <v>5</v>
      </c>
      <c r="F96" s="27">
        <v>5</v>
      </c>
    </row>
    <row r="97" spans="3:6">
      <c r="D97" s="27">
        <v>3</v>
      </c>
      <c r="E97" s="27">
        <v>5</v>
      </c>
      <c r="F97" s="27">
        <v>5</v>
      </c>
    </row>
    <row r="98" spans="3:6">
      <c r="D98" s="27">
        <v>4</v>
      </c>
      <c r="E98" s="27">
        <v>5</v>
      </c>
      <c r="F98" s="27">
        <v>5</v>
      </c>
    </row>
    <row r="99" spans="3:6">
      <c r="D99" s="27">
        <v>5</v>
      </c>
      <c r="E99" s="27">
        <v>5</v>
      </c>
      <c r="F99" s="27">
        <v>5</v>
      </c>
    </row>
    <row r="100" spans="3:6">
      <c r="D100" s="27">
        <v>6</v>
      </c>
      <c r="E100" s="27">
        <v>5</v>
      </c>
      <c r="F100" s="27">
        <v>5</v>
      </c>
    </row>
    <row r="101" spans="3:6">
      <c r="D101" s="27">
        <v>7</v>
      </c>
      <c r="E101" s="27">
        <v>5</v>
      </c>
      <c r="F101" s="27">
        <v>5</v>
      </c>
    </row>
    <row r="102" spans="3:6">
      <c r="D102" s="27">
        <v>8</v>
      </c>
      <c r="E102" s="27">
        <v>5</v>
      </c>
      <c r="F102" s="27">
        <v>5</v>
      </c>
    </row>
    <row r="103" spans="3:6">
      <c r="D103" s="27">
        <v>9</v>
      </c>
      <c r="E103" s="27">
        <v>5</v>
      </c>
      <c r="F103" s="27">
        <v>5</v>
      </c>
    </row>
    <row r="104" spans="3:6">
      <c r="D104" s="27">
        <v>10</v>
      </c>
      <c r="E104" s="27">
        <v>5</v>
      </c>
      <c r="F104" s="27">
        <v>5</v>
      </c>
    </row>
    <row r="105" spans="3:6">
      <c r="D105" s="27">
        <v>11</v>
      </c>
      <c r="E105" s="27">
        <v>5</v>
      </c>
      <c r="F105" s="27">
        <v>5</v>
      </c>
    </row>
    <row r="106" spans="3:6">
      <c r="D106" s="27">
        <v>12</v>
      </c>
      <c r="E106" s="27">
        <v>5</v>
      </c>
      <c r="F106" s="27">
        <v>5</v>
      </c>
    </row>
    <row r="108" spans="3:6">
      <c r="C108" s="42" t="s">
        <v>172</v>
      </c>
    </row>
    <row r="109" spans="3:6">
      <c r="C109" s="12">
        <v>1</v>
      </c>
      <c r="D109" s="12" t="s">
        <v>173</v>
      </c>
    </row>
    <row r="110" spans="3:6">
      <c r="D110" s="12" t="s">
        <v>175</v>
      </c>
    </row>
    <row r="111" spans="3:6">
      <c r="D111" s="12" t="s">
        <v>174</v>
      </c>
    </row>
    <row r="133" spans="3:10">
      <c r="D133" s="12" t="s">
        <v>176</v>
      </c>
    </row>
    <row r="134" spans="3:10">
      <c r="D134" s="12">
        <v>1.1000000000000001</v>
      </c>
      <c r="E134" s="12" t="s">
        <v>177</v>
      </c>
    </row>
    <row r="135" spans="3:10">
      <c r="D135" s="12">
        <v>1.2</v>
      </c>
      <c r="E135" s="12" t="s">
        <v>278</v>
      </c>
    </row>
    <row r="136" spans="3:10">
      <c r="D136" s="12">
        <v>1.3</v>
      </c>
      <c r="E136" s="12" t="s">
        <v>178</v>
      </c>
    </row>
    <row r="138" spans="3:10">
      <c r="C138" s="12">
        <v>1.1000000000000001</v>
      </c>
      <c r="D138" s="12" t="s">
        <v>183</v>
      </c>
    </row>
    <row r="139" spans="3:10" ht="17.25" thickBot="1">
      <c r="E139" s="45" t="s">
        <v>181</v>
      </c>
      <c r="F139" s="45" t="s">
        <v>182</v>
      </c>
      <c r="I139" s="45" t="s">
        <v>181</v>
      </c>
      <c r="J139" s="45" t="s">
        <v>182</v>
      </c>
    </row>
    <row r="140" spans="3:10">
      <c r="D140" s="47" t="s">
        <v>179</v>
      </c>
      <c r="E140" s="50" t="s">
        <v>180</v>
      </c>
      <c r="F140" s="50" t="s">
        <v>180</v>
      </c>
      <c r="I140" s="50" t="s">
        <v>180</v>
      </c>
      <c r="J140" s="50" t="s">
        <v>180</v>
      </c>
    </row>
    <row r="141" spans="3:10">
      <c r="D141" s="48">
        <v>1</v>
      </c>
      <c r="E141" s="50">
        <v>1</v>
      </c>
      <c r="F141" s="50">
        <v>2</v>
      </c>
      <c r="I141" s="50">
        <v>2</v>
      </c>
      <c r="J141" s="50">
        <v>3</v>
      </c>
    </row>
    <row r="142" spans="3:10">
      <c r="D142" s="48">
        <v>2</v>
      </c>
      <c r="E142" s="50">
        <v>1</v>
      </c>
      <c r="F142" s="50">
        <v>2</v>
      </c>
      <c r="I142" s="50">
        <v>2</v>
      </c>
      <c r="J142" s="50">
        <v>3</v>
      </c>
    </row>
    <row r="143" spans="3:10">
      <c r="D143" s="48">
        <v>3</v>
      </c>
      <c r="E143" s="50">
        <v>1</v>
      </c>
      <c r="F143" s="50">
        <v>2</v>
      </c>
      <c r="I143" s="50">
        <v>2</v>
      </c>
      <c r="J143" s="50">
        <v>3</v>
      </c>
    </row>
    <row r="144" spans="3:10">
      <c r="D144" s="48">
        <v>4</v>
      </c>
      <c r="E144" s="50">
        <f>E141+1</f>
        <v>2</v>
      </c>
      <c r="F144" s="50"/>
      <c r="I144" s="50">
        <v>5</v>
      </c>
      <c r="J144" s="50"/>
    </row>
    <row r="145" spans="3:10">
      <c r="D145" s="48">
        <v>5</v>
      </c>
      <c r="E145" s="50">
        <f t="shared" ref="E145:E152" si="0">E142+1</f>
        <v>2</v>
      </c>
      <c r="F145" s="50"/>
      <c r="I145" s="50">
        <v>5</v>
      </c>
      <c r="J145" s="50"/>
    </row>
    <row r="146" spans="3:10">
      <c r="D146" s="48">
        <v>6</v>
      </c>
      <c r="E146" s="50">
        <f t="shared" si="0"/>
        <v>2</v>
      </c>
      <c r="F146" s="50"/>
      <c r="I146" s="50">
        <v>5</v>
      </c>
      <c r="J146" s="50"/>
    </row>
    <row r="147" spans="3:10">
      <c r="D147" s="48">
        <v>7</v>
      </c>
      <c r="E147" s="50">
        <f t="shared" si="0"/>
        <v>3</v>
      </c>
      <c r="F147" s="50"/>
      <c r="I147" s="50">
        <v>5</v>
      </c>
      <c r="J147" s="50"/>
    </row>
    <row r="148" spans="3:10">
      <c r="D148" s="48">
        <v>8</v>
      </c>
      <c r="E148" s="50">
        <f t="shared" si="0"/>
        <v>3</v>
      </c>
      <c r="F148" s="50"/>
      <c r="I148" s="50">
        <v>5</v>
      </c>
      <c r="J148" s="50"/>
    </row>
    <row r="149" spans="3:10">
      <c r="D149" s="48">
        <v>9</v>
      </c>
      <c r="E149" s="50">
        <f t="shared" si="0"/>
        <v>3</v>
      </c>
      <c r="F149" s="50"/>
      <c r="I149" s="50">
        <v>5</v>
      </c>
      <c r="J149" s="50"/>
    </row>
    <row r="150" spans="3:10">
      <c r="D150" s="48">
        <v>10</v>
      </c>
      <c r="E150" s="50">
        <f t="shared" si="0"/>
        <v>4</v>
      </c>
      <c r="F150" s="50"/>
      <c r="I150" s="50">
        <v>5</v>
      </c>
      <c r="J150" s="50"/>
    </row>
    <row r="151" spans="3:10">
      <c r="D151" s="48">
        <v>11</v>
      </c>
      <c r="E151" s="50">
        <f t="shared" si="0"/>
        <v>4</v>
      </c>
      <c r="F151" s="50"/>
      <c r="I151" s="50">
        <v>5</v>
      </c>
      <c r="J151" s="50"/>
    </row>
    <row r="152" spans="3:10" ht="17.25" thickBot="1">
      <c r="D152" s="49">
        <v>12</v>
      </c>
      <c r="E152" s="51">
        <f t="shared" si="0"/>
        <v>4</v>
      </c>
      <c r="F152" s="51"/>
      <c r="I152" s="50">
        <v>5</v>
      </c>
      <c r="J152" s="51"/>
    </row>
    <row r="154" spans="3:10">
      <c r="C154" s="12">
        <v>1.2</v>
      </c>
      <c r="D154" s="12" t="s">
        <v>248</v>
      </c>
    </row>
    <row r="156" spans="3:10">
      <c r="C156" s="12">
        <v>1.3</v>
      </c>
      <c r="D156" s="12" t="s">
        <v>206</v>
      </c>
    </row>
    <row r="157" spans="3:10">
      <c r="D157" s="27"/>
      <c r="E157" s="27" t="s">
        <v>202</v>
      </c>
    </row>
    <row r="158" spans="3:10">
      <c r="D158" s="27" t="s">
        <v>164</v>
      </c>
      <c r="E158" s="27" t="s">
        <v>207</v>
      </c>
    </row>
    <row r="159" spans="3:10">
      <c r="D159" s="27" t="s">
        <v>166</v>
      </c>
      <c r="E159" s="27">
        <v>10</v>
      </c>
    </row>
    <row r="161" spans="3:72">
      <c r="C161" s="42" t="s">
        <v>258</v>
      </c>
    </row>
    <row r="163" spans="3:72">
      <c r="D163" s="43"/>
      <c r="E163" s="43"/>
      <c r="F163" s="87" t="s">
        <v>184</v>
      </c>
      <c r="G163" s="87"/>
      <c r="H163" s="43"/>
      <c r="I163" s="43"/>
      <c r="J163" s="43" t="s">
        <v>185</v>
      </c>
      <c r="K163" s="43"/>
      <c r="L163" s="43"/>
      <c r="M163" s="43"/>
      <c r="N163" s="43"/>
      <c r="O163" s="53" t="s">
        <v>186</v>
      </c>
      <c r="P163" s="53"/>
      <c r="Q163" s="53"/>
      <c r="R163" s="53"/>
      <c r="S163" s="53"/>
      <c r="T163" s="53"/>
      <c r="U163" s="53"/>
      <c r="V163" s="53" t="s">
        <v>187</v>
      </c>
      <c r="BB163" s="52"/>
      <c r="BC163" s="52"/>
      <c r="BD163" s="87" t="s">
        <v>184</v>
      </c>
      <c r="BE163" s="87"/>
      <c r="BF163" s="52"/>
      <c r="BG163" s="52"/>
      <c r="BH163" s="52" t="s">
        <v>185</v>
      </c>
      <c r="BI163" s="52"/>
      <c r="BJ163" s="52"/>
      <c r="BK163" s="52"/>
      <c r="BL163" s="52"/>
      <c r="BM163" s="53" t="s">
        <v>186</v>
      </c>
      <c r="BN163" s="53"/>
      <c r="BO163" s="53"/>
      <c r="BP163" s="53"/>
      <c r="BQ163" s="53"/>
      <c r="BR163" s="53"/>
      <c r="BS163" s="53"/>
      <c r="BT163" s="53" t="s">
        <v>187</v>
      </c>
    </row>
    <row r="164" spans="3:72" ht="17.25" thickBot="1">
      <c r="D164" s="54" t="s">
        <v>188</v>
      </c>
      <c r="E164" s="82" t="s">
        <v>189</v>
      </c>
      <c r="F164" s="82"/>
      <c r="G164" s="82"/>
      <c r="H164" s="82"/>
      <c r="I164" s="77" t="s">
        <v>190</v>
      </c>
      <c r="J164" s="77"/>
      <c r="K164" s="77"/>
      <c r="L164" s="77"/>
      <c r="M164" s="78"/>
      <c r="N164" s="79" t="s">
        <v>191</v>
      </c>
      <c r="O164" s="80"/>
      <c r="P164" s="80"/>
      <c r="Q164" s="80"/>
      <c r="R164" s="80"/>
      <c r="S164" s="80"/>
      <c r="T164" s="80"/>
      <c r="U164" s="80"/>
      <c r="V164" s="80"/>
      <c r="BB164" s="54" t="s">
        <v>188</v>
      </c>
      <c r="BC164" s="82" t="s">
        <v>189</v>
      </c>
      <c r="BD164" s="82"/>
      <c r="BE164" s="82"/>
      <c r="BF164" s="82"/>
      <c r="BG164" s="77" t="s">
        <v>190</v>
      </c>
      <c r="BH164" s="77"/>
      <c r="BI164" s="77"/>
      <c r="BJ164" s="77"/>
      <c r="BK164" s="78"/>
      <c r="BL164" s="79" t="s">
        <v>191</v>
      </c>
      <c r="BM164" s="80"/>
      <c r="BN164" s="80"/>
      <c r="BO164" s="80"/>
      <c r="BP164" s="80"/>
      <c r="BQ164" s="80"/>
      <c r="BR164" s="80"/>
      <c r="BS164" s="80"/>
      <c r="BT164" s="80"/>
    </row>
    <row r="165" spans="3:72" ht="17.25" thickBot="1">
      <c r="D165" s="43" t="s">
        <v>179</v>
      </c>
      <c r="E165" s="55" t="s">
        <v>192</v>
      </c>
      <c r="F165" s="55" t="s">
        <v>180</v>
      </c>
      <c r="G165" s="55" t="s">
        <v>193</v>
      </c>
      <c r="H165" s="55" t="s">
        <v>194</v>
      </c>
      <c r="I165" s="56" t="s">
        <v>192</v>
      </c>
      <c r="J165" s="57" t="s">
        <v>180</v>
      </c>
      <c r="K165" s="57" t="s">
        <v>193</v>
      </c>
      <c r="L165" s="57" t="s">
        <v>195</v>
      </c>
      <c r="M165" s="57" t="s">
        <v>194</v>
      </c>
      <c r="N165" s="58" t="s">
        <v>192</v>
      </c>
      <c r="O165" s="59" t="s">
        <v>180</v>
      </c>
      <c r="P165" s="60" t="s">
        <v>196</v>
      </c>
      <c r="Q165" s="60" t="s">
        <v>193</v>
      </c>
      <c r="R165" s="60" t="s">
        <v>197</v>
      </c>
      <c r="S165" s="60" t="s">
        <v>195</v>
      </c>
      <c r="T165" s="60" t="s">
        <v>198</v>
      </c>
      <c r="U165" s="61" t="s">
        <v>199</v>
      </c>
      <c r="V165" s="62" t="s">
        <v>200</v>
      </c>
      <c r="BB165" s="52" t="s">
        <v>179</v>
      </c>
      <c r="BC165" s="55" t="s">
        <v>192</v>
      </c>
      <c r="BD165" s="55" t="s">
        <v>180</v>
      </c>
      <c r="BE165" s="55" t="s">
        <v>193</v>
      </c>
      <c r="BF165" s="55" t="s">
        <v>194</v>
      </c>
      <c r="BG165" s="56" t="s">
        <v>192</v>
      </c>
      <c r="BH165" s="57" t="s">
        <v>180</v>
      </c>
      <c r="BI165" s="57" t="s">
        <v>193</v>
      </c>
      <c r="BJ165" s="57" t="s">
        <v>195</v>
      </c>
      <c r="BK165" s="57" t="s">
        <v>194</v>
      </c>
      <c r="BL165" s="58" t="s">
        <v>192</v>
      </c>
      <c r="BM165" s="59" t="s">
        <v>180</v>
      </c>
      <c r="BN165" s="60" t="s">
        <v>196</v>
      </c>
      <c r="BO165" s="60" t="s">
        <v>193</v>
      </c>
      <c r="BP165" s="60" t="s">
        <v>197</v>
      </c>
      <c r="BQ165" s="60" t="s">
        <v>195</v>
      </c>
      <c r="BR165" s="60" t="s">
        <v>198</v>
      </c>
      <c r="BS165" s="61" t="s">
        <v>199</v>
      </c>
      <c r="BT165" s="62" t="s">
        <v>200</v>
      </c>
    </row>
    <row r="166" spans="3:72">
      <c r="D166" s="43">
        <v>1</v>
      </c>
      <c r="E166" s="55">
        <v>150</v>
      </c>
      <c r="F166" s="55">
        <v>1.5</v>
      </c>
      <c r="G166" s="55">
        <v>2</v>
      </c>
      <c r="H166" s="55">
        <f t="shared" ref="H166:H177" si="1">$B166*$Q$2+$C166*$Q$7+$D166*$Q$3</f>
        <v>0</v>
      </c>
      <c r="I166" s="63">
        <v>240</v>
      </c>
      <c r="J166" s="57">
        <v>5</v>
      </c>
      <c r="K166" s="57">
        <v>10</v>
      </c>
      <c r="L166" s="57">
        <v>1</v>
      </c>
      <c r="M166" s="57">
        <f t="shared" ref="M166:M177" si="2">$F166*$Q$2+$G166*$Q$7+$H166*$Q$3+$I166*$Q$5</f>
        <v>0</v>
      </c>
      <c r="N166" s="58">
        <v>300</v>
      </c>
      <c r="O166" s="62">
        <v>6</v>
      </c>
      <c r="P166" s="62"/>
      <c r="Q166" s="62">
        <v>20</v>
      </c>
      <c r="R166" s="62"/>
      <c r="S166" s="62">
        <v>2</v>
      </c>
      <c r="T166" s="62"/>
      <c r="U166" s="62"/>
      <c r="V166" s="62">
        <v>1</v>
      </c>
      <c r="BB166" s="52">
        <v>1</v>
      </c>
      <c r="BC166" s="55">
        <v>150</v>
      </c>
      <c r="BD166" s="55">
        <v>1.5</v>
      </c>
      <c r="BE166" s="55">
        <v>2</v>
      </c>
      <c r="BF166" s="55">
        <f t="shared" ref="BF166:BF177" si="3">$AZ166*$Q$2+$BA166*$Q$7+$BB166*$Q$3</f>
        <v>0</v>
      </c>
      <c r="BG166" s="63">
        <v>240</v>
      </c>
      <c r="BH166" s="57">
        <v>5</v>
      </c>
      <c r="BI166" s="57">
        <v>10</v>
      </c>
      <c r="BJ166" s="57">
        <v>1</v>
      </c>
      <c r="BK166" s="57">
        <f t="shared" ref="BK166:BK177" si="4">$BD166*$Q$2+$BE166*$Q$7+$BF166*$Q$3+$BG166*$Q$5</f>
        <v>0</v>
      </c>
      <c r="BL166" s="58">
        <v>300</v>
      </c>
      <c r="BM166" s="62">
        <v>6</v>
      </c>
      <c r="BN166" s="62"/>
      <c r="BO166" s="62">
        <v>20</v>
      </c>
      <c r="BP166" s="62"/>
      <c r="BQ166" s="62">
        <v>2</v>
      </c>
      <c r="BR166" s="62"/>
      <c r="BS166" s="62"/>
      <c r="BT166" s="62">
        <v>1</v>
      </c>
    </row>
    <row r="167" spans="3:72">
      <c r="D167" s="43">
        <v>2</v>
      </c>
      <c r="E167" s="55">
        <f>E166+7.5</f>
        <v>157.5</v>
      </c>
      <c r="F167" s="55">
        <v>1.5</v>
      </c>
      <c r="G167" s="55">
        <v>2</v>
      </c>
      <c r="H167" s="55">
        <f t="shared" si="1"/>
        <v>0</v>
      </c>
      <c r="I167" s="63">
        <f>I166+12</f>
        <v>252</v>
      </c>
      <c r="J167" s="57">
        <v>5</v>
      </c>
      <c r="K167" s="57">
        <v>10</v>
      </c>
      <c r="L167" s="57">
        <v>1</v>
      </c>
      <c r="M167" s="57">
        <f t="shared" si="2"/>
        <v>0</v>
      </c>
      <c r="N167" s="58">
        <f>N166+15</f>
        <v>315</v>
      </c>
      <c r="O167" s="62">
        <v>6</v>
      </c>
      <c r="P167" s="62"/>
      <c r="Q167" s="62">
        <v>20</v>
      </c>
      <c r="R167" s="62"/>
      <c r="S167" s="62">
        <v>2</v>
      </c>
      <c r="T167" s="62"/>
      <c r="U167" s="62"/>
      <c r="V167" s="62">
        <v>1</v>
      </c>
      <c r="BB167" s="52">
        <v>2</v>
      </c>
      <c r="BC167" s="55">
        <f>BC166+7.5</f>
        <v>157.5</v>
      </c>
      <c r="BD167" s="55">
        <v>1.5</v>
      </c>
      <c r="BE167" s="55">
        <v>2</v>
      </c>
      <c r="BF167" s="55">
        <f t="shared" si="3"/>
        <v>0</v>
      </c>
      <c r="BG167" s="63">
        <f>BG166+12</f>
        <v>252</v>
      </c>
      <c r="BH167" s="57">
        <v>5</v>
      </c>
      <c r="BI167" s="57">
        <v>10</v>
      </c>
      <c r="BJ167" s="57">
        <v>1</v>
      </c>
      <c r="BK167" s="57">
        <f t="shared" si="4"/>
        <v>0</v>
      </c>
      <c r="BL167" s="58">
        <f>BL166+15</f>
        <v>315</v>
      </c>
      <c r="BM167" s="62">
        <v>6</v>
      </c>
      <c r="BN167" s="62"/>
      <c r="BO167" s="62">
        <v>20</v>
      </c>
      <c r="BP167" s="62"/>
      <c r="BQ167" s="62">
        <v>2</v>
      </c>
      <c r="BR167" s="62"/>
      <c r="BS167" s="62"/>
      <c r="BT167" s="62">
        <v>1</v>
      </c>
    </row>
    <row r="168" spans="3:72">
      <c r="D168" s="43">
        <v>3</v>
      </c>
      <c r="E168" s="55">
        <f t="shared" ref="E168:E177" si="5">E167+7.5</f>
        <v>165</v>
      </c>
      <c r="F168" s="55">
        <v>1.5</v>
      </c>
      <c r="G168" s="55">
        <v>2</v>
      </c>
      <c r="H168" s="55">
        <f t="shared" si="1"/>
        <v>0</v>
      </c>
      <c r="I168" s="63">
        <f t="shared" ref="I168:I177" si="6">I167+12</f>
        <v>264</v>
      </c>
      <c r="J168" s="57">
        <v>5</v>
      </c>
      <c r="K168" s="57">
        <f>K166+1</f>
        <v>11</v>
      </c>
      <c r="L168" s="57">
        <v>1</v>
      </c>
      <c r="M168" s="57">
        <f t="shared" si="2"/>
        <v>0</v>
      </c>
      <c r="N168" s="58">
        <f t="shared" ref="N168:N177" si="7">N167+15</f>
        <v>330</v>
      </c>
      <c r="O168" s="62">
        <v>6</v>
      </c>
      <c r="P168" s="62"/>
      <c r="Q168" s="62">
        <v>20</v>
      </c>
      <c r="R168" s="62"/>
      <c r="S168" s="62">
        <v>2</v>
      </c>
      <c r="T168" s="62"/>
      <c r="U168" s="62"/>
      <c r="V168" s="62">
        <v>1</v>
      </c>
      <c r="BB168" s="52">
        <v>3</v>
      </c>
      <c r="BC168" s="55">
        <f t="shared" ref="BC168:BC177" si="8">BC167+7.5</f>
        <v>165</v>
      </c>
      <c r="BD168" s="55">
        <v>1.5</v>
      </c>
      <c r="BE168" s="55">
        <v>2</v>
      </c>
      <c r="BF168" s="55">
        <f t="shared" si="3"/>
        <v>0</v>
      </c>
      <c r="BG168" s="63">
        <f t="shared" ref="BG168:BG177" si="9">BG167+12</f>
        <v>264</v>
      </c>
      <c r="BH168" s="57">
        <v>5</v>
      </c>
      <c r="BI168" s="57">
        <f>BI166+1</f>
        <v>11</v>
      </c>
      <c r="BJ168" s="57">
        <v>1</v>
      </c>
      <c r="BK168" s="57">
        <f t="shared" si="4"/>
        <v>0</v>
      </c>
      <c r="BL168" s="58">
        <f t="shared" ref="BL168:BL177" si="10">BL167+15</f>
        <v>330</v>
      </c>
      <c r="BM168" s="62">
        <v>6</v>
      </c>
      <c r="BN168" s="62"/>
      <c r="BO168" s="62">
        <v>20</v>
      </c>
      <c r="BP168" s="62"/>
      <c r="BQ168" s="62">
        <v>2</v>
      </c>
      <c r="BR168" s="62"/>
      <c r="BS168" s="62"/>
      <c r="BT168" s="62">
        <v>1</v>
      </c>
    </row>
    <row r="169" spans="3:72">
      <c r="D169" s="43">
        <v>4</v>
      </c>
      <c r="E169" s="55">
        <f t="shared" si="5"/>
        <v>172.5</v>
      </c>
      <c r="F169" s="55">
        <v>1.5</v>
      </c>
      <c r="G169" s="55">
        <f>G166+0.5</f>
        <v>2.5</v>
      </c>
      <c r="H169" s="55">
        <f t="shared" si="1"/>
        <v>0</v>
      </c>
      <c r="I169" s="63">
        <f t="shared" si="6"/>
        <v>276</v>
      </c>
      <c r="J169" s="57">
        <v>7</v>
      </c>
      <c r="K169" s="57">
        <f t="shared" ref="K169:K177" si="11">K167+1</f>
        <v>11</v>
      </c>
      <c r="L169" s="57">
        <v>1</v>
      </c>
      <c r="M169" s="57">
        <f t="shared" si="2"/>
        <v>0</v>
      </c>
      <c r="N169" s="58">
        <f t="shared" si="7"/>
        <v>345</v>
      </c>
      <c r="O169" s="62"/>
      <c r="P169" s="62">
        <v>3</v>
      </c>
      <c r="Q169" s="62"/>
      <c r="R169" s="62">
        <v>10</v>
      </c>
      <c r="S169" s="62"/>
      <c r="T169" s="62">
        <v>1</v>
      </c>
      <c r="U169" s="62"/>
      <c r="V169" s="62">
        <v>1</v>
      </c>
      <c r="BB169" s="52">
        <v>4</v>
      </c>
      <c r="BC169" s="55">
        <f t="shared" si="8"/>
        <v>172.5</v>
      </c>
      <c r="BD169" s="55">
        <v>1.5</v>
      </c>
      <c r="BE169" s="55">
        <f>BE166+0.5</f>
        <v>2.5</v>
      </c>
      <c r="BF169" s="55">
        <f t="shared" si="3"/>
        <v>0</v>
      </c>
      <c r="BG169" s="63">
        <f t="shared" si="9"/>
        <v>276</v>
      </c>
      <c r="BH169" s="57">
        <v>7</v>
      </c>
      <c r="BI169" s="57">
        <f t="shared" ref="BI169:BI177" si="12">BI167+1</f>
        <v>11</v>
      </c>
      <c r="BJ169" s="57">
        <v>1</v>
      </c>
      <c r="BK169" s="57">
        <f t="shared" si="4"/>
        <v>0</v>
      </c>
      <c r="BL169" s="58">
        <f t="shared" si="10"/>
        <v>345</v>
      </c>
      <c r="BM169" s="62"/>
      <c r="BN169" s="62">
        <v>3</v>
      </c>
      <c r="BO169" s="62"/>
      <c r="BP169" s="62">
        <v>10</v>
      </c>
      <c r="BQ169" s="62"/>
      <c r="BR169" s="62">
        <v>1</v>
      </c>
      <c r="BS169" s="62"/>
      <c r="BT169" s="62">
        <v>1</v>
      </c>
    </row>
    <row r="170" spans="3:72">
      <c r="D170" s="43">
        <v>5</v>
      </c>
      <c r="E170" s="55">
        <f t="shared" si="5"/>
        <v>180</v>
      </c>
      <c r="F170" s="55">
        <v>1.5</v>
      </c>
      <c r="G170" s="55">
        <f t="shared" ref="G170:G177" si="13">G167+0.5</f>
        <v>2.5</v>
      </c>
      <c r="H170" s="55">
        <f t="shared" si="1"/>
        <v>0</v>
      </c>
      <c r="I170" s="63">
        <f t="shared" si="6"/>
        <v>288</v>
      </c>
      <c r="J170" s="57">
        <v>8</v>
      </c>
      <c r="K170" s="57">
        <f t="shared" si="11"/>
        <v>12</v>
      </c>
      <c r="L170" s="57">
        <v>1</v>
      </c>
      <c r="M170" s="57">
        <f t="shared" si="2"/>
        <v>0</v>
      </c>
      <c r="N170" s="58">
        <f t="shared" si="7"/>
        <v>360</v>
      </c>
      <c r="O170" s="62"/>
      <c r="P170" s="62">
        <v>3</v>
      </c>
      <c r="Q170" s="62"/>
      <c r="R170" s="62">
        <v>10</v>
      </c>
      <c r="S170" s="62"/>
      <c r="T170" s="62">
        <v>1</v>
      </c>
      <c r="U170" s="62"/>
      <c r="V170" s="62">
        <v>1</v>
      </c>
      <c r="BB170" s="52">
        <v>5</v>
      </c>
      <c r="BC170" s="55">
        <f t="shared" si="8"/>
        <v>180</v>
      </c>
      <c r="BD170" s="55">
        <v>1.5</v>
      </c>
      <c r="BE170" s="55">
        <f t="shared" ref="BE170:BE177" si="14">BE167+0.5</f>
        <v>2.5</v>
      </c>
      <c r="BF170" s="55">
        <f t="shared" si="3"/>
        <v>0</v>
      </c>
      <c r="BG170" s="63">
        <f t="shared" si="9"/>
        <v>288</v>
      </c>
      <c r="BH170" s="57">
        <v>8</v>
      </c>
      <c r="BI170" s="57">
        <f t="shared" si="12"/>
        <v>12</v>
      </c>
      <c r="BJ170" s="57">
        <v>1</v>
      </c>
      <c r="BK170" s="57">
        <f t="shared" si="4"/>
        <v>0</v>
      </c>
      <c r="BL170" s="58">
        <f t="shared" si="10"/>
        <v>360</v>
      </c>
      <c r="BM170" s="62"/>
      <c r="BN170" s="62">
        <v>3</v>
      </c>
      <c r="BO170" s="62"/>
      <c r="BP170" s="62">
        <v>10</v>
      </c>
      <c r="BQ170" s="62"/>
      <c r="BR170" s="62">
        <v>1</v>
      </c>
      <c r="BS170" s="62"/>
      <c r="BT170" s="62">
        <v>1</v>
      </c>
    </row>
    <row r="171" spans="3:72">
      <c r="D171" s="43">
        <v>6</v>
      </c>
      <c r="E171" s="55">
        <f t="shared" si="5"/>
        <v>187.5</v>
      </c>
      <c r="F171" s="55">
        <v>1.5</v>
      </c>
      <c r="G171" s="55">
        <f t="shared" si="13"/>
        <v>2.5</v>
      </c>
      <c r="H171" s="55">
        <f t="shared" si="1"/>
        <v>0</v>
      </c>
      <c r="I171" s="63">
        <f t="shared" si="6"/>
        <v>300</v>
      </c>
      <c r="J171" s="57">
        <v>8</v>
      </c>
      <c r="K171" s="57">
        <f t="shared" si="11"/>
        <v>12</v>
      </c>
      <c r="L171" s="57">
        <v>1</v>
      </c>
      <c r="M171" s="57">
        <f t="shared" si="2"/>
        <v>0</v>
      </c>
      <c r="N171" s="58">
        <f t="shared" si="7"/>
        <v>375</v>
      </c>
      <c r="O171" s="62"/>
      <c r="P171" s="62">
        <v>3</v>
      </c>
      <c r="Q171" s="62"/>
      <c r="R171" s="62">
        <v>10</v>
      </c>
      <c r="S171" s="62"/>
      <c r="T171" s="62">
        <v>1</v>
      </c>
      <c r="U171" s="62"/>
      <c r="V171" s="62">
        <v>1</v>
      </c>
      <c r="BB171" s="52">
        <v>6</v>
      </c>
      <c r="BC171" s="55">
        <f t="shared" si="8"/>
        <v>187.5</v>
      </c>
      <c r="BD171" s="55">
        <v>1.5</v>
      </c>
      <c r="BE171" s="55">
        <f t="shared" si="14"/>
        <v>2.5</v>
      </c>
      <c r="BF171" s="55">
        <f t="shared" si="3"/>
        <v>0</v>
      </c>
      <c r="BG171" s="63">
        <f t="shared" si="9"/>
        <v>300</v>
      </c>
      <c r="BH171" s="57">
        <v>8</v>
      </c>
      <c r="BI171" s="57">
        <f t="shared" si="12"/>
        <v>12</v>
      </c>
      <c r="BJ171" s="57">
        <v>1</v>
      </c>
      <c r="BK171" s="57">
        <f t="shared" si="4"/>
        <v>0</v>
      </c>
      <c r="BL171" s="58">
        <f t="shared" si="10"/>
        <v>375</v>
      </c>
      <c r="BM171" s="62"/>
      <c r="BN171" s="62">
        <v>3</v>
      </c>
      <c r="BO171" s="62"/>
      <c r="BP171" s="62">
        <v>10</v>
      </c>
      <c r="BQ171" s="62"/>
      <c r="BR171" s="62">
        <v>1</v>
      </c>
      <c r="BS171" s="62"/>
      <c r="BT171" s="62">
        <v>1</v>
      </c>
    </row>
    <row r="172" spans="3:72">
      <c r="D172" s="43">
        <v>7</v>
      </c>
      <c r="E172" s="55">
        <f t="shared" si="5"/>
        <v>195</v>
      </c>
      <c r="F172" s="55">
        <v>1.5</v>
      </c>
      <c r="G172" s="55">
        <f t="shared" si="13"/>
        <v>3</v>
      </c>
      <c r="H172" s="55">
        <f t="shared" si="1"/>
        <v>0</v>
      </c>
      <c r="I172" s="63">
        <f t="shared" si="6"/>
        <v>312</v>
      </c>
      <c r="J172" s="57">
        <v>8</v>
      </c>
      <c r="K172" s="57">
        <f t="shared" si="11"/>
        <v>13</v>
      </c>
      <c r="L172" s="57">
        <v>1</v>
      </c>
      <c r="M172" s="57">
        <f t="shared" si="2"/>
        <v>0</v>
      </c>
      <c r="N172" s="58">
        <f t="shared" si="7"/>
        <v>390</v>
      </c>
      <c r="O172" s="62"/>
      <c r="P172" s="62">
        <v>3</v>
      </c>
      <c r="Q172" s="62"/>
      <c r="R172" s="62">
        <v>10</v>
      </c>
      <c r="S172" s="62"/>
      <c r="T172" s="62">
        <v>1</v>
      </c>
      <c r="U172" s="62">
        <v>1</v>
      </c>
      <c r="V172" s="62">
        <v>1</v>
      </c>
      <c r="BB172" s="52">
        <v>7</v>
      </c>
      <c r="BC172" s="55">
        <f t="shared" si="8"/>
        <v>195</v>
      </c>
      <c r="BD172" s="55">
        <v>1.5</v>
      </c>
      <c r="BE172" s="55">
        <f t="shared" si="14"/>
        <v>3</v>
      </c>
      <c r="BF172" s="55">
        <f t="shared" si="3"/>
        <v>0</v>
      </c>
      <c r="BG172" s="63">
        <f t="shared" si="9"/>
        <v>312</v>
      </c>
      <c r="BH172" s="57">
        <v>8</v>
      </c>
      <c r="BI172" s="57">
        <f t="shared" si="12"/>
        <v>13</v>
      </c>
      <c r="BJ172" s="57">
        <v>1</v>
      </c>
      <c r="BK172" s="57">
        <f t="shared" si="4"/>
        <v>0</v>
      </c>
      <c r="BL172" s="58">
        <f t="shared" si="10"/>
        <v>390</v>
      </c>
      <c r="BM172" s="62"/>
      <c r="BN172" s="62">
        <v>3</v>
      </c>
      <c r="BO172" s="62"/>
      <c r="BP172" s="62">
        <v>10</v>
      </c>
      <c r="BQ172" s="62"/>
      <c r="BR172" s="62">
        <v>1</v>
      </c>
      <c r="BS172" s="62">
        <v>1</v>
      </c>
      <c r="BT172" s="62">
        <v>1</v>
      </c>
    </row>
    <row r="173" spans="3:72">
      <c r="D173" s="43">
        <v>8</v>
      </c>
      <c r="E173" s="55">
        <f t="shared" si="5"/>
        <v>202.5</v>
      </c>
      <c r="F173" s="55">
        <v>1.5</v>
      </c>
      <c r="G173" s="55">
        <f t="shared" si="13"/>
        <v>3</v>
      </c>
      <c r="H173" s="55">
        <f t="shared" si="1"/>
        <v>0</v>
      </c>
      <c r="I173" s="63">
        <f t="shared" si="6"/>
        <v>324</v>
      </c>
      <c r="J173" s="57">
        <v>8</v>
      </c>
      <c r="K173" s="57">
        <f t="shared" si="11"/>
        <v>13</v>
      </c>
      <c r="L173" s="57">
        <v>1</v>
      </c>
      <c r="M173" s="57">
        <f t="shared" si="2"/>
        <v>0</v>
      </c>
      <c r="N173" s="58">
        <f t="shared" si="7"/>
        <v>405</v>
      </c>
      <c r="O173" s="62"/>
      <c r="P173" s="62">
        <v>3</v>
      </c>
      <c r="Q173" s="62"/>
      <c r="R173" s="62">
        <v>10</v>
      </c>
      <c r="S173" s="62"/>
      <c r="T173" s="62">
        <v>1</v>
      </c>
      <c r="U173" s="62">
        <v>1</v>
      </c>
      <c r="V173" s="62">
        <v>1</v>
      </c>
      <c r="BB173" s="52">
        <v>8</v>
      </c>
      <c r="BC173" s="55">
        <f t="shared" si="8"/>
        <v>202.5</v>
      </c>
      <c r="BD173" s="55">
        <v>1.5</v>
      </c>
      <c r="BE173" s="55">
        <f t="shared" si="14"/>
        <v>3</v>
      </c>
      <c r="BF173" s="55">
        <f t="shared" si="3"/>
        <v>0</v>
      </c>
      <c r="BG173" s="63">
        <f t="shared" si="9"/>
        <v>324</v>
      </c>
      <c r="BH173" s="57">
        <v>8</v>
      </c>
      <c r="BI173" s="57">
        <f t="shared" si="12"/>
        <v>13</v>
      </c>
      <c r="BJ173" s="57">
        <v>1</v>
      </c>
      <c r="BK173" s="57">
        <f t="shared" si="4"/>
        <v>0</v>
      </c>
      <c r="BL173" s="58">
        <f t="shared" si="10"/>
        <v>405</v>
      </c>
      <c r="BM173" s="62"/>
      <c r="BN173" s="62">
        <v>3</v>
      </c>
      <c r="BO173" s="62"/>
      <c r="BP173" s="62">
        <v>10</v>
      </c>
      <c r="BQ173" s="62"/>
      <c r="BR173" s="62">
        <v>1</v>
      </c>
      <c r="BS173" s="62">
        <v>1</v>
      </c>
      <c r="BT173" s="62">
        <v>1</v>
      </c>
    </row>
    <row r="174" spans="3:72">
      <c r="D174" s="43">
        <v>9</v>
      </c>
      <c r="E174" s="55">
        <f t="shared" si="5"/>
        <v>210</v>
      </c>
      <c r="F174" s="55">
        <v>1.5</v>
      </c>
      <c r="G174" s="55">
        <f t="shared" si="13"/>
        <v>3</v>
      </c>
      <c r="H174" s="55">
        <f t="shared" si="1"/>
        <v>0</v>
      </c>
      <c r="I174" s="63">
        <f t="shared" si="6"/>
        <v>336</v>
      </c>
      <c r="J174" s="57">
        <v>8</v>
      </c>
      <c r="K174" s="57">
        <f t="shared" si="11"/>
        <v>14</v>
      </c>
      <c r="L174" s="57">
        <v>1</v>
      </c>
      <c r="M174" s="57">
        <f t="shared" si="2"/>
        <v>0</v>
      </c>
      <c r="N174" s="58">
        <f t="shared" si="7"/>
        <v>420</v>
      </c>
      <c r="O174" s="62"/>
      <c r="P174" s="62">
        <v>3</v>
      </c>
      <c r="Q174" s="62"/>
      <c r="R174" s="62">
        <v>10</v>
      </c>
      <c r="S174" s="62"/>
      <c r="T174" s="62">
        <v>1</v>
      </c>
      <c r="U174" s="62">
        <v>1</v>
      </c>
      <c r="V174" s="62">
        <v>1</v>
      </c>
      <c r="BB174" s="52">
        <v>9</v>
      </c>
      <c r="BC174" s="55">
        <f t="shared" si="8"/>
        <v>210</v>
      </c>
      <c r="BD174" s="55">
        <v>1.5</v>
      </c>
      <c r="BE174" s="55">
        <f t="shared" si="14"/>
        <v>3</v>
      </c>
      <c r="BF174" s="55">
        <f t="shared" si="3"/>
        <v>0</v>
      </c>
      <c r="BG174" s="63">
        <f t="shared" si="9"/>
        <v>336</v>
      </c>
      <c r="BH174" s="57">
        <v>8</v>
      </c>
      <c r="BI174" s="57">
        <f t="shared" si="12"/>
        <v>14</v>
      </c>
      <c r="BJ174" s="57">
        <v>1</v>
      </c>
      <c r="BK174" s="57">
        <f t="shared" si="4"/>
        <v>0</v>
      </c>
      <c r="BL174" s="58">
        <f t="shared" si="10"/>
        <v>420</v>
      </c>
      <c r="BM174" s="62"/>
      <c r="BN174" s="62">
        <v>3</v>
      </c>
      <c r="BO174" s="62"/>
      <c r="BP174" s="62">
        <v>10</v>
      </c>
      <c r="BQ174" s="62"/>
      <c r="BR174" s="62">
        <v>1</v>
      </c>
      <c r="BS174" s="62">
        <v>1</v>
      </c>
      <c r="BT174" s="62">
        <v>1</v>
      </c>
    </row>
    <row r="175" spans="3:72">
      <c r="D175" s="43">
        <v>10</v>
      </c>
      <c r="E175" s="55">
        <f t="shared" si="5"/>
        <v>217.5</v>
      </c>
      <c r="F175" s="55">
        <v>1.5</v>
      </c>
      <c r="G175" s="55">
        <f t="shared" si="13"/>
        <v>3.5</v>
      </c>
      <c r="H175" s="55">
        <f t="shared" si="1"/>
        <v>0</v>
      </c>
      <c r="I175" s="63">
        <f t="shared" si="6"/>
        <v>348</v>
      </c>
      <c r="J175" s="57">
        <v>8</v>
      </c>
      <c r="K175" s="57">
        <f t="shared" si="11"/>
        <v>14</v>
      </c>
      <c r="L175" s="57">
        <v>1</v>
      </c>
      <c r="M175" s="57">
        <f t="shared" si="2"/>
        <v>0</v>
      </c>
      <c r="N175" s="58">
        <f t="shared" si="7"/>
        <v>435</v>
      </c>
      <c r="O175" s="62"/>
      <c r="P175" s="62">
        <v>3</v>
      </c>
      <c r="Q175" s="62"/>
      <c r="R175" s="62">
        <v>10</v>
      </c>
      <c r="S175" s="62"/>
      <c r="T175" s="62">
        <v>1</v>
      </c>
      <c r="U175" s="62">
        <v>1</v>
      </c>
      <c r="V175" s="62">
        <v>1</v>
      </c>
      <c r="BB175" s="52">
        <v>10</v>
      </c>
      <c r="BC175" s="55">
        <f t="shared" si="8"/>
        <v>217.5</v>
      </c>
      <c r="BD175" s="55">
        <v>1.5</v>
      </c>
      <c r="BE175" s="55">
        <f t="shared" si="14"/>
        <v>3.5</v>
      </c>
      <c r="BF175" s="55">
        <f t="shared" si="3"/>
        <v>0</v>
      </c>
      <c r="BG175" s="63">
        <f t="shared" si="9"/>
        <v>348</v>
      </c>
      <c r="BH175" s="57">
        <v>8</v>
      </c>
      <c r="BI175" s="57">
        <f t="shared" si="12"/>
        <v>14</v>
      </c>
      <c r="BJ175" s="57">
        <v>1</v>
      </c>
      <c r="BK175" s="57">
        <f t="shared" si="4"/>
        <v>0</v>
      </c>
      <c r="BL175" s="58">
        <f t="shared" si="10"/>
        <v>435</v>
      </c>
      <c r="BM175" s="62"/>
      <c r="BN175" s="62">
        <v>3</v>
      </c>
      <c r="BO175" s="62"/>
      <c r="BP175" s="62">
        <v>10</v>
      </c>
      <c r="BQ175" s="62"/>
      <c r="BR175" s="62">
        <v>1</v>
      </c>
      <c r="BS175" s="62">
        <v>1</v>
      </c>
      <c r="BT175" s="62">
        <v>1</v>
      </c>
    </row>
    <row r="176" spans="3:72">
      <c r="D176" s="43">
        <v>11</v>
      </c>
      <c r="E176" s="55">
        <f t="shared" si="5"/>
        <v>225</v>
      </c>
      <c r="F176" s="55">
        <v>1.5</v>
      </c>
      <c r="G176" s="55">
        <f t="shared" si="13"/>
        <v>3.5</v>
      </c>
      <c r="H176" s="55">
        <f t="shared" si="1"/>
        <v>0</v>
      </c>
      <c r="I176" s="63">
        <f t="shared" si="6"/>
        <v>360</v>
      </c>
      <c r="J176" s="57">
        <v>8</v>
      </c>
      <c r="K176" s="57">
        <f t="shared" si="11"/>
        <v>15</v>
      </c>
      <c r="L176" s="57">
        <v>1</v>
      </c>
      <c r="M176" s="57">
        <f t="shared" si="2"/>
        <v>0</v>
      </c>
      <c r="N176" s="58">
        <f t="shared" si="7"/>
        <v>450</v>
      </c>
      <c r="O176" s="62"/>
      <c r="P176" s="62">
        <v>3</v>
      </c>
      <c r="Q176" s="62"/>
      <c r="R176" s="62">
        <v>10</v>
      </c>
      <c r="S176" s="62"/>
      <c r="T176" s="62">
        <v>1</v>
      </c>
      <c r="U176" s="62">
        <v>1</v>
      </c>
      <c r="V176" s="62">
        <v>1</v>
      </c>
      <c r="BB176" s="52">
        <v>11</v>
      </c>
      <c r="BC176" s="55">
        <f t="shared" si="8"/>
        <v>225</v>
      </c>
      <c r="BD176" s="55">
        <v>1.5</v>
      </c>
      <c r="BE176" s="55">
        <f t="shared" si="14"/>
        <v>3.5</v>
      </c>
      <c r="BF176" s="55">
        <f t="shared" si="3"/>
        <v>0</v>
      </c>
      <c r="BG176" s="63">
        <f t="shared" si="9"/>
        <v>360</v>
      </c>
      <c r="BH176" s="57">
        <v>8</v>
      </c>
      <c r="BI176" s="57">
        <f t="shared" si="12"/>
        <v>15</v>
      </c>
      <c r="BJ176" s="57">
        <v>1</v>
      </c>
      <c r="BK176" s="57">
        <f t="shared" si="4"/>
        <v>0</v>
      </c>
      <c r="BL176" s="58">
        <f t="shared" si="10"/>
        <v>450</v>
      </c>
      <c r="BM176" s="62"/>
      <c r="BN176" s="62">
        <v>3</v>
      </c>
      <c r="BO176" s="62"/>
      <c r="BP176" s="62">
        <v>10</v>
      </c>
      <c r="BQ176" s="62"/>
      <c r="BR176" s="62">
        <v>1</v>
      </c>
      <c r="BS176" s="62">
        <v>1</v>
      </c>
      <c r="BT176" s="62">
        <v>1</v>
      </c>
    </row>
    <row r="177" spans="4:72">
      <c r="D177" s="43">
        <v>12</v>
      </c>
      <c r="E177" s="55">
        <f t="shared" si="5"/>
        <v>232.5</v>
      </c>
      <c r="F177" s="55">
        <v>1.5</v>
      </c>
      <c r="G177" s="55">
        <f t="shared" si="13"/>
        <v>3.5</v>
      </c>
      <c r="H177" s="55">
        <f t="shared" si="1"/>
        <v>0</v>
      </c>
      <c r="I177" s="63">
        <f t="shared" si="6"/>
        <v>372</v>
      </c>
      <c r="J177" s="57">
        <v>8</v>
      </c>
      <c r="K177" s="57">
        <f t="shared" si="11"/>
        <v>15</v>
      </c>
      <c r="L177" s="57">
        <v>1</v>
      </c>
      <c r="M177" s="57">
        <f t="shared" si="2"/>
        <v>0</v>
      </c>
      <c r="N177" s="58">
        <f t="shared" si="7"/>
        <v>465</v>
      </c>
      <c r="O177" s="62"/>
      <c r="P177" s="62">
        <v>3</v>
      </c>
      <c r="Q177" s="62"/>
      <c r="R177" s="62">
        <v>10</v>
      </c>
      <c r="S177" s="62"/>
      <c r="T177" s="62">
        <v>1</v>
      </c>
      <c r="U177" s="62">
        <v>1</v>
      </c>
      <c r="V177" s="62">
        <v>1</v>
      </c>
      <c r="BB177" s="52">
        <v>12</v>
      </c>
      <c r="BC177" s="55">
        <f t="shared" si="8"/>
        <v>232.5</v>
      </c>
      <c r="BD177" s="55">
        <v>1.5</v>
      </c>
      <c r="BE177" s="55">
        <f t="shared" si="14"/>
        <v>3.5</v>
      </c>
      <c r="BF177" s="55">
        <f t="shared" si="3"/>
        <v>0</v>
      </c>
      <c r="BG177" s="63">
        <f t="shared" si="9"/>
        <v>372</v>
      </c>
      <c r="BH177" s="57">
        <v>8</v>
      </c>
      <c r="BI177" s="57">
        <f t="shared" si="12"/>
        <v>15</v>
      </c>
      <c r="BJ177" s="57">
        <v>1</v>
      </c>
      <c r="BK177" s="57">
        <f t="shared" si="4"/>
        <v>0</v>
      </c>
      <c r="BL177" s="58">
        <f t="shared" si="10"/>
        <v>465</v>
      </c>
      <c r="BM177" s="62"/>
      <c r="BN177" s="62">
        <v>3</v>
      </c>
      <c r="BO177" s="62"/>
      <c r="BP177" s="62">
        <v>10</v>
      </c>
      <c r="BQ177" s="62"/>
      <c r="BR177" s="62">
        <v>1</v>
      </c>
      <c r="BS177" s="62">
        <v>1</v>
      </c>
      <c r="BT177" s="62">
        <v>1</v>
      </c>
    </row>
    <row r="183" spans="4:72">
      <c r="E183" s="74" t="s">
        <v>255</v>
      </c>
      <c r="F183" s="83"/>
      <c r="G183" s="83"/>
      <c r="H183" s="83"/>
      <c r="I183" s="76" t="s">
        <v>256</v>
      </c>
      <c r="J183" s="76"/>
      <c r="K183" s="76"/>
      <c r="L183" s="76"/>
      <c r="M183" s="76" t="s">
        <v>256</v>
      </c>
      <c r="N183" s="76"/>
      <c r="O183" s="76"/>
      <c r="P183" s="76"/>
    </row>
    <row r="184" spans="4:72" ht="17.25" thickBot="1">
      <c r="E184" s="86" t="s">
        <v>189</v>
      </c>
      <c r="F184" s="86"/>
      <c r="G184" s="86"/>
      <c r="H184" s="86"/>
      <c r="I184" s="84" t="s">
        <v>190</v>
      </c>
      <c r="J184" s="84"/>
      <c r="K184" s="84"/>
      <c r="L184" s="84"/>
      <c r="M184" s="85" t="s">
        <v>253</v>
      </c>
      <c r="N184" s="85"/>
      <c r="O184" s="85"/>
      <c r="P184" s="85"/>
      <c r="AY184" s="81" t="s">
        <v>205</v>
      </c>
      <c r="BC184" s="82" t="s">
        <v>189</v>
      </c>
      <c r="BD184" s="82"/>
      <c r="BE184" s="82"/>
      <c r="BF184" s="82"/>
    </row>
    <row r="185" spans="4:72">
      <c r="E185" s="27" t="s">
        <v>257</v>
      </c>
      <c r="F185" s="45"/>
      <c r="G185" s="76" t="s">
        <v>254</v>
      </c>
      <c r="H185" s="76"/>
      <c r="I185" s="27" t="s">
        <v>257</v>
      </c>
      <c r="J185" s="45"/>
      <c r="K185" s="76" t="s">
        <v>254</v>
      </c>
      <c r="L185" s="76"/>
      <c r="M185" s="27" t="s">
        <v>257</v>
      </c>
      <c r="N185" s="45"/>
      <c r="O185" s="27" t="s">
        <v>254</v>
      </c>
      <c r="P185" s="45"/>
      <c r="AY185" s="81"/>
    </row>
    <row r="186" spans="4:72">
      <c r="D186" s="43" t="s">
        <v>179</v>
      </c>
      <c r="E186" s="27" t="s">
        <v>201</v>
      </c>
      <c r="F186" s="27" t="s">
        <v>202</v>
      </c>
      <c r="G186" s="27" t="s">
        <v>249</v>
      </c>
      <c r="H186" s="27" t="s">
        <v>250</v>
      </c>
      <c r="I186" s="27" t="s">
        <v>192</v>
      </c>
      <c r="J186" s="27" t="s">
        <v>180</v>
      </c>
      <c r="K186" s="27" t="s">
        <v>250</v>
      </c>
      <c r="L186" s="27" t="s">
        <v>251</v>
      </c>
      <c r="M186" s="27" t="s">
        <v>192</v>
      </c>
      <c r="N186" s="27" t="s">
        <v>180</v>
      </c>
      <c r="O186" s="45" t="s">
        <v>251</v>
      </c>
      <c r="P186" s="45" t="s">
        <v>252</v>
      </c>
      <c r="AY186" s="81"/>
      <c r="BB186" s="52" t="s">
        <v>179</v>
      </c>
      <c r="BC186" s="12" t="s">
        <v>201</v>
      </c>
      <c r="BD186" s="12" t="s">
        <v>202</v>
      </c>
      <c r="BE186" s="12" t="s">
        <v>203</v>
      </c>
      <c r="BF186" s="12" t="s">
        <v>204</v>
      </c>
    </row>
    <row r="187" spans="4:72">
      <c r="D187" s="43">
        <v>1</v>
      </c>
      <c r="E187" s="66">
        <v>150</v>
      </c>
      <c r="F187" s="27">
        <v>4</v>
      </c>
      <c r="G187" s="27">
        <v>1</v>
      </c>
      <c r="H187" s="27">
        <v>1</v>
      </c>
      <c r="I187" s="65">
        <v>240</v>
      </c>
      <c r="J187" s="27">
        <v>8</v>
      </c>
      <c r="K187" s="27">
        <v>1</v>
      </c>
      <c r="L187" s="27">
        <v>1</v>
      </c>
      <c r="M187" s="67">
        <v>300</v>
      </c>
      <c r="N187" s="27">
        <v>12</v>
      </c>
      <c r="O187" s="27">
        <v>1</v>
      </c>
      <c r="P187" s="27">
        <v>1</v>
      </c>
      <c r="AY187" s="81"/>
      <c r="BB187" s="52">
        <v>1</v>
      </c>
    </row>
    <row r="188" spans="4:72">
      <c r="D188" s="43">
        <v>2</v>
      </c>
      <c r="E188" s="66">
        <f>E187+7.5</f>
        <v>157.5</v>
      </c>
      <c r="F188" s="27">
        <v>4</v>
      </c>
      <c r="G188" s="27">
        <v>1</v>
      </c>
      <c r="H188" s="27">
        <v>1</v>
      </c>
      <c r="I188" s="65">
        <f>I187+12</f>
        <v>252</v>
      </c>
      <c r="J188" s="27">
        <v>8</v>
      </c>
      <c r="K188" s="27">
        <v>1</v>
      </c>
      <c r="L188" s="27">
        <v>1</v>
      </c>
      <c r="M188" s="67">
        <f>M187+15</f>
        <v>315</v>
      </c>
      <c r="N188" s="27">
        <v>12</v>
      </c>
      <c r="O188" s="27">
        <v>1</v>
      </c>
      <c r="P188" s="27">
        <v>1</v>
      </c>
      <c r="AY188" s="81"/>
      <c r="BB188" s="52">
        <v>2</v>
      </c>
    </row>
    <row r="189" spans="4:72">
      <c r="D189" s="43">
        <v>3</v>
      </c>
      <c r="E189" s="66">
        <f t="shared" ref="E189:E198" si="15">E188+7.5</f>
        <v>165</v>
      </c>
      <c r="F189" s="27">
        <v>4</v>
      </c>
      <c r="G189" s="27">
        <v>1</v>
      </c>
      <c r="H189" s="27">
        <v>1</v>
      </c>
      <c r="I189" s="65">
        <f t="shared" ref="I189:I198" si="16">I188+12</f>
        <v>264</v>
      </c>
      <c r="J189" s="27">
        <v>8</v>
      </c>
      <c r="K189" s="27">
        <v>1</v>
      </c>
      <c r="L189" s="27">
        <v>1</v>
      </c>
      <c r="M189" s="67">
        <f t="shared" ref="M189:M198" si="17">M188+15</f>
        <v>330</v>
      </c>
      <c r="N189" s="27">
        <v>12</v>
      </c>
      <c r="O189" s="27">
        <v>1</v>
      </c>
      <c r="P189" s="27">
        <v>1</v>
      </c>
      <c r="AY189" s="81"/>
      <c r="BB189" s="52">
        <v>3</v>
      </c>
    </row>
    <row r="190" spans="4:72">
      <c r="D190" s="43">
        <v>4</v>
      </c>
      <c r="E190" s="66">
        <f t="shared" si="15"/>
        <v>172.5</v>
      </c>
      <c r="F190" s="27">
        <v>4</v>
      </c>
      <c r="G190" s="27">
        <v>1</v>
      </c>
      <c r="H190" s="27">
        <v>1</v>
      </c>
      <c r="I190" s="65">
        <f t="shared" si="16"/>
        <v>276</v>
      </c>
      <c r="J190" s="27">
        <v>8</v>
      </c>
      <c r="K190" s="27">
        <v>1</v>
      </c>
      <c r="L190" s="27">
        <v>1</v>
      </c>
      <c r="M190" s="67">
        <f t="shared" si="17"/>
        <v>345</v>
      </c>
      <c r="N190" s="27">
        <v>12</v>
      </c>
      <c r="O190" s="27">
        <v>1</v>
      </c>
      <c r="P190" s="27">
        <v>1</v>
      </c>
      <c r="AY190" s="81"/>
      <c r="BB190" s="52">
        <v>4</v>
      </c>
    </row>
    <row r="191" spans="4:72">
      <c r="D191" s="43">
        <v>5</v>
      </c>
      <c r="E191" s="66">
        <f t="shared" si="15"/>
        <v>180</v>
      </c>
      <c r="F191" s="27">
        <v>4</v>
      </c>
      <c r="G191" s="27">
        <v>1</v>
      </c>
      <c r="H191" s="27">
        <v>1</v>
      </c>
      <c r="I191" s="65">
        <f t="shared" si="16"/>
        <v>288</v>
      </c>
      <c r="J191" s="27">
        <v>8</v>
      </c>
      <c r="K191" s="27">
        <v>1</v>
      </c>
      <c r="L191" s="27">
        <v>1</v>
      </c>
      <c r="M191" s="67">
        <f t="shared" si="17"/>
        <v>360</v>
      </c>
      <c r="N191" s="27">
        <v>12</v>
      </c>
      <c r="O191" s="27">
        <v>1</v>
      </c>
      <c r="P191" s="27">
        <v>1</v>
      </c>
      <c r="AY191" s="81"/>
      <c r="BB191" s="52">
        <v>5</v>
      </c>
    </row>
    <row r="192" spans="4:72">
      <c r="D192" s="43">
        <v>6</v>
      </c>
      <c r="E192" s="66">
        <f t="shared" si="15"/>
        <v>187.5</v>
      </c>
      <c r="F192" s="27">
        <v>4</v>
      </c>
      <c r="G192" s="27">
        <v>1</v>
      </c>
      <c r="H192" s="27">
        <v>1</v>
      </c>
      <c r="I192" s="65">
        <f t="shared" si="16"/>
        <v>300</v>
      </c>
      <c r="J192" s="27">
        <v>8</v>
      </c>
      <c r="K192" s="27">
        <v>1</v>
      </c>
      <c r="L192" s="27">
        <v>1</v>
      </c>
      <c r="M192" s="67">
        <f t="shared" si="17"/>
        <v>375</v>
      </c>
      <c r="N192" s="27">
        <v>12</v>
      </c>
      <c r="O192" s="27">
        <v>1</v>
      </c>
      <c r="P192" s="27">
        <v>1</v>
      </c>
      <c r="AY192" s="81"/>
      <c r="BB192" s="52">
        <v>6</v>
      </c>
    </row>
    <row r="193" spans="2:54">
      <c r="D193" s="43">
        <v>7</v>
      </c>
      <c r="E193" s="66">
        <f t="shared" si="15"/>
        <v>195</v>
      </c>
      <c r="F193" s="27">
        <v>4</v>
      </c>
      <c r="G193" s="27">
        <v>1</v>
      </c>
      <c r="H193" s="27">
        <v>1</v>
      </c>
      <c r="I193" s="65">
        <f t="shared" si="16"/>
        <v>312</v>
      </c>
      <c r="J193" s="27">
        <v>8</v>
      </c>
      <c r="K193" s="27">
        <v>1</v>
      </c>
      <c r="L193" s="27">
        <v>1</v>
      </c>
      <c r="M193" s="67">
        <f t="shared" si="17"/>
        <v>390</v>
      </c>
      <c r="N193" s="27">
        <v>12</v>
      </c>
      <c r="O193" s="27">
        <v>1</v>
      </c>
      <c r="P193" s="27">
        <v>1</v>
      </c>
      <c r="AY193" s="81"/>
      <c r="BB193" s="52">
        <v>7</v>
      </c>
    </row>
    <row r="194" spans="2:54">
      <c r="D194" s="43">
        <v>8</v>
      </c>
      <c r="E194" s="66">
        <f t="shared" si="15"/>
        <v>202.5</v>
      </c>
      <c r="F194" s="27">
        <v>4</v>
      </c>
      <c r="G194" s="27">
        <v>1</v>
      </c>
      <c r="H194" s="27">
        <v>1</v>
      </c>
      <c r="I194" s="65">
        <f t="shared" si="16"/>
        <v>324</v>
      </c>
      <c r="J194" s="27">
        <v>8</v>
      </c>
      <c r="K194" s="27">
        <v>1</v>
      </c>
      <c r="L194" s="27">
        <v>1</v>
      </c>
      <c r="M194" s="67">
        <f t="shared" si="17"/>
        <v>405</v>
      </c>
      <c r="N194" s="27">
        <v>12</v>
      </c>
      <c r="O194" s="27">
        <v>1</v>
      </c>
      <c r="P194" s="27">
        <v>1</v>
      </c>
      <c r="AY194" s="81"/>
      <c r="BB194" s="52">
        <v>8</v>
      </c>
    </row>
    <row r="195" spans="2:54">
      <c r="D195" s="43">
        <v>9</v>
      </c>
      <c r="E195" s="66">
        <f t="shared" si="15"/>
        <v>210</v>
      </c>
      <c r="F195" s="27">
        <v>4</v>
      </c>
      <c r="G195" s="27">
        <v>1</v>
      </c>
      <c r="H195" s="27">
        <v>1</v>
      </c>
      <c r="I195" s="65">
        <f t="shared" si="16"/>
        <v>336</v>
      </c>
      <c r="J195" s="27">
        <v>8</v>
      </c>
      <c r="K195" s="27">
        <v>1</v>
      </c>
      <c r="L195" s="27">
        <v>1</v>
      </c>
      <c r="M195" s="67">
        <f t="shared" si="17"/>
        <v>420</v>
      </c>
      <c r="N195" s="27">
        <v>12</v>
      </c>
      <c r="O195" s="27">
        <v>1</v>
      </c>
      <c r="P195" s="27">
        <v>1</v>
      </c>
      <c r="AY195" s="81"/>
      <c r="BB195" s="52">
        <v>9</v>
      </c>
    </row>
    <row r="196" spans="2:54">
      <c r="D196" s="43">
        <v>10</v>
      </c>
      <c r="E196" s="66">
        <f t="shared" si="15"/>
        <v>217.5</v>
      </c>
      <c r="F196" s="27">
        <v>4</v>
      </c>
      <c r="G196" s="27">
        <v>1</v>
      </c>
      <c r="H196" s="27">
        <v>1</v>
      </c>
      <c r="I196" s="65">
        <f t="shared" si="16"/>
        <v>348</v>
      </c>
      <c r="J196" s="27">
        <v>8</v>
      </c>
      <c r="K196" s="27">
        <v>1</v>
      </c>
      <c r="L196" s="27">
        <v>1</v>
      </c>
      <c r="M196" s="67">
        <f t="shared" si="17"/>
        <v>435</v>
      </c>
      <c r="N196" s="27">
        <v>12</v>
      </c>
      <c r="O196" s="27">
        <v>1</v>
      </c>
      <c r="P196" s="27">
        <v>1</v>
      </c>
      <c r="AY196" s="81"/>
      <c r="BB196" s="52">
        <v>10</v>
      </c>
    </row>
    <row r="197" spans="2:54">
      <c r="D197" s="43">
        <v>11</v>
      </c>
      <c r="E197" s="66">
        <f t="shared" si="15"/>
        <v>225</v>
      </c>
      <c r="F197" s="27">
        <v>4</v>
      </c>
      <c r="G197" s="27">
        <v>1</v>
      </c>
      <c r="H197" s="27">
        <v>1</v>
      </c>
      <c r="I197" s="65">
        <f t="shared" si="16"/>
        <v>360</v>
      </c>
      <c r="J197" s="27">
        <v>8</v>
      </c>
      <c r="K197" s="27">
        <v>1</v>
      </c>
      <c r="L197" s="27">
        <v>1</v>
      </c>
      <c r="M197" s="67">
        <f t="shared" si="17"/>
        <v>450</v>
      </c>
      <c r="N197" s="27">
        <v>12</v>
      </c>
      <c r="O197" s="27">
        <v>1</v>
      </c>
      <c r="P197" s="27">
        <v>1</v>
      </c>
      <c r="AY197" s="81"/>
      <c r="BB197" s="52">
        <v>11</v>
      </c>
    </row>
    <row r="198" spans="2:54">
      <c r="D198" s="43">
        <v>12</v>
      </c>
      <c r="E198" s="66">
        <f t="shared" si="15"/>
        <v>232.5</v>
      </c>
      <c r="F198" s="27">
        <v>4</v>
      </c>
      <c r="G198" s="27">
        <v>1</v>
      </c>
      <c r="H198" s="27">
        <v>1</v>
      </c>
      <c r="I198" s="65">
        <f t="shared" si="16"/>
        <v>372</v>
      </c>
      <c r="J198" s="27">
        <v>8</v>
      </c>
      <c r="K198" s="27">
        <v>1</v>
      </c>
      <c r="L198" s="27">
        <v>1</v>
      </c>
      <c r="M198" s="67">
        <f t="shared" si="17"/>
        <v>465</v>
      </c>
      <c r="N198" s="27">
        <v>12</v>
      </c>
      <c r="O198" s="27">
        <v>1</v>
      </c>
      <c r="P198" s="27">
        <v>1</v>
      </c>
      <c r="AY198" s="81"/>
      <c r="BB198" s="52">
        <v>12</v>
      </c>
    </row>
    <row r="200" spans="2:54">
      <c r="C200" s="42" t="s">
        <v>259</v>
      </c>
    </row>
    <row r="201" spans="2:54">
      <c r="C201" s="12">
        <v>1</v>
      </c>
      <c r="D201" s="12" t="s">
        <v>260</v>
      </c>
    </row>
    <row r="202" spans="2:54">
      <c r="D202" s="27"/>
      <c r="E202" s="27" t="s">
        <v>202</v>
      </c>
    </row>
    <row r="203" spans="2:54">
      <c r="D203" s="27" t="s">
        <v>164</v>
      </c>
      <c r="E203" s="27" t="s">
        <v>261</v>
      </c>
    </row>
    <row r="204" spans="2:54">
      <c r="D204" s="27" t="s">
        <v>166</v>
      </c>
      <c r="E204" s="27">
        <v>1</v>
      </c>
    </row>
    <row r="205" spans="2:54">
      <c r="B205" s="26" t="s">
        <v>208</v>
      </c>
    </row>
    <row r="207" spans="2:54">
      <c r="B207" s="88" t="s">
        <v>342</v>
      </c>
      <c r="C207" s="42" t="s">
        <v>209</v>
      </c>
    </row>
    <row r="237" spans="3:5">
      <c r="C237" s="12">
        <v>1</v>
      </c>
      <c r="D237" s="12" t="s">
        <v>245</v>
      </c>
    </row>
    <row r="238" spans="3:5">
      <c r="D238" s="12">
        <v>1.1000000000000001</v>
      </c>
      <c r="E238" s="12" t="s">
        <v>246</v>
      </c>
    </row>
    <row r="239" spans="3:5">
      <c r="E239" s="12" t="s">
        <v>281</v>
      </c>
    </row>
    <row r="240" spans="3:5">
      <c r="D240" s="12">
        <v>1.2</v>
      </c>
      <c r="E240" s="12" t="s">
        <v>282</v>
      </c>
    </row>
    <row r="241" spans="3:5">
      <c r="D241" s="12">
        <v>1.3</v>
      </c>
      <c r="E241" s="12" t="s">
        <v>283</v>
      </c>
    </row>
    <row r="242" spans="3:5">
      <c r="C242" s="12">
        <v>2</v>
      </c>
      <c r="D242" s="12" t="s">
        <v>284</v>
      </c>
    </row>
    <row r="243" spans="3:5">
      <c r="C243" s="12">
        <v>3</v>
      </c>
      <c r="D243" s="12" t="s">
        <v>285</v>
      </c>
    </row>
    <row r="244" spans="3:5">
      <c r="D244" s="12" t="s">
        <v>286</v>
      </c>
    </row>
    <row r="245" spans="3:5">
      <c r="C245" s="12">
        <v>4</v>
      </c>
      <c r="D245" s="12" t="s">
        <v>304</v>
      </c>
    </row>
    <row r="255" spans="3:5">
      <c r="D255" s="12" t="s">
        <v>287</v>
      </c>
    </row>
    <row r="256" spans="3:5">
      <c r="D256" s="12" t="s">
        <v>288</v>
      </c>
    </row>
    <row r="267" spans="2:4">
      <c r="B267" s="88" t="s">
        <v>342</v>
      </c>
      <c r="C267" s="12">
        <v>5</v>
      </c>
      <c r="D267" s="64" t="s">
        <v>340</v>
      </c>
    </row>
    <row r="268" spans="2:4">
      <c r="D268" s="64" t="s">
        <v>341</v>
      </c>
    </row>
    <row r="273" spans="3:4">
      <c r="C273" s="42" t="s">
        <v>210</v>
      </c>
    </row>
    <row r="274" spans="3:4">
      <c r="C274" s="12">
        <v>1</v>
      </c>
      <c r="D274" s="12" t="s">
        <v>211</v>
      </c>
    </row>
    <row r="275" spans="3:4">
      <c r="C275" s="12">
        <v>2</v>
      </c>
      <c r="D275" s="12" t="s">
        <v>212</v>
      </c>
    </row>
    <row r="276" spans="3:4">
      <c r="D276" s="12" t="s">
        <v>213</v>
      </c>
    </row>
    <row r="277" spans="3:4">
      <c r="C277" s="12">
        <v>3</v>
      </c>
      <c r="D277" s="12" t="s">
        <v>214</v>
      </c>
    </row>
    <row r="279" spans="3:4">
      <c r="C279" s="42" t="s">
        <v>215</v>
      </c>
    </row>
    <row r="280" spans="3:4">
      <c r="C280" s="12">
        <v>1</v>
      </c>
      <c r="D280" s="12" t="s">
        <v>216</v>
      </c>
    </row>
    <row r="307" spans="3:4">
      <c r="D307" s="64" t="s">
        <v>313</v>
      </c>
    </row>
    <row r="308" spans="3:4">
      <c r="D308" s="64" t="s">
        <v>314</v>
      </c>
    </row>
    <row r="309" spans="3:4">
      <c r="C309" s="12">
        <v>3</v>
      </c>
      <c r="D309" s="64" t="s">
        <v>311</v>
      </c>
    </row>
    <row r="310" spans="3:4">
      <c r="D310" s="12" t="s">
        <v>312</v>
      </c>
    </row>
    <row r="336" spans="3:4">
      <c r="C336" s="12">
        <v>4</v>
      </c>
      <c r="D336" s="12" t="s">
        <v>217</v>
      </c>
    </row>
    <row r="338" spans="3:7">
      <c r="G338" s="12" t="s">
        <v>306</v>
      </c>
    </row>
    <row r="345" spans="3:7">
      <c r="C345" s="12">
        <v>5</v>
      </c>
      <c r="D345" s="12" t="s">
        <v>218</v>
      </c>
    </row>
    <row r="346" spans="3:7">
      <c r="D346" s="12" t="s">
        <v>301</v>
      </c>
    </row>
    <row r="347" spans="3:7">
      <c r="D347" s="64" t="s">
        <v>219</v>
      </c>
    </row>
    <row r="352" spans="3:7">
      <c r="C352" s="12">
        <v>6</v>
      </c>
      <c r="D352" s="12" t="s">
        <v>226</v>
      </c>
    </row>
    <row r="354" spans="3:3">
      <c r="C354" s="42" t="s">
        <v>220</v>
      </c>
    </row>
    <row r="381" spans="4:6">
      <c r="D381" s="12">
        <v>1</v>
      </c>
      <c r="E381" s="12" t="s">
        <v>221</v>
      </c>
    </row>
    <row r="382" spans="4:6">
      <c r="D382" s="12">
        <v>2</v>
      </c>
      <c r="E382" s="12" t="s">
        <v>289</v>
      </c>
    </row>
    <row r="383" spans="4:6">
      <c r="E383" s="12">
        <v>2.1</v>
      </c>
      <c r="F383" s="12" t="s">
        <v>290</v>
      </c>
    </row>
    <row r="384" spans="4:6">
      <c r="E384" s="12">
        <v>2.2000000000000002</v>
      </c>
      <c r="F384" s="12" t="s">
        <v>291</v>
      </c>
    </row>
    <row r="385" spans="3:5">
      <c r="E385" s="12" t="s">
        <v>292</v>
      </c>
    </row>
    <row r="386" spans="3:5">
      <c r="E386" s="12" t="s">
        <v>293</v>
      </c>
    </row>
    <row r="387" spans="3:5">
      <c r="D387" s="12">
        <v>3</v>
      </c>
      <c r="E387" s="64" t="s">
        <v>240</v>
      </c>
    </row>
    <row r="389" spans="3:5">
      <c r="C389" s="42" t="s">
        <v>222</v>
      </c>
    </row>
    <row r="417" spans="4:6">
      <c r="D417" s="12">
        <v>1</v>
      </c>
      <c r="E417" s="12" t="s">
        <v>223</v>
      </c>
    </row>
    <row r="418" spans="4:6">
      <c r="D418" s="12">
        <v>2</v>
      </c>
      <c r="E418" s="64" t="s">
        <v>224</v>
      </c>
      <c r="F418" s="64"/>
    </row>
    <row r="419" spans="4:6">
      <c r="E419" s="64">
        <v>2.1</v>
      </c>
      <c r="F419" s="64" t="s">
        <v>243</v>
      </c>
    </row>
    <row r="420" spans="4:6">
      <c r="E420" s="64">
        <v>2.2000000000000002</v>
      </c>
      <c r="F420" s="64" t="s">
        <v>225</v>
      </c>
    </row>
    <row r="421" spans="4:6">
      <c r="E421" s="12" t="s">
        <v>244</v>
      </c>
    </row>
    <row r="422" spans="4:6">
      <c r="D422" s="12">
        <v>3</v>
      </c>
      <c r="E422" s="12" t="s">
        <v>294</v>
      </c>
    </row>
    <row r="423" spans="4:6">
      <c r="E423" s="12" t="s">
        <v>307</v>
      </c>
    </row>
    <row r="424" spans="4:6">
      <c r="E424" s="12" t="s">
        <v>295</v>
      </c>
    </row>
    <row r="425" spans="4:6">
      <c r="E425" s="12" t="s">
        <v>296</v>
      </c>
    </row>
    <row r="426" spans="4:6">
      <c r="E426" s="12" t="s">
        <v>297</v>
      </c>
    </row>
    <row r="427" spans="4:6">
      <c r="E427" s="12" t="s">
        <v>298</v>
      </c>
    </row>
    <row r="428" spans="4:6">
      <c r="E428" s="12" t="s">
        <v>299</v>
      </c>
    </row>
    <row r="440" spans="4:5">
      <c r="D440" s="12">
        <v>4</v>
      </c>
      <c r="E440" s="12" t="s">
        <v>300</v>
      </c>
    </row>
    <row r="441" spans="4:5">
      <c r="D441" s="12">
        <v>5</v>
      </c>
      <c r="E441" s="12" t="s">
        <v>241</v>
      </c>
    </row>
    <row r="442" spans="4:5">
      <c r="E442" s="12" t="s">
        <v>242</v>
      </c>
    </row>
    <row r="463" spans="4:5">
      <c r="D463" s="12" t="s">
        <v>305</v>
      </c>
    </row>
    <row r="464" spans="4:5">
      <c r="D464" s="12">
        <v>6</v>
      </c>
      <c r="E464" s="12" t="s">
        <v>308</v>
      </c>
    </row>
    <row r="467" spans="1:4">
      <c r="A467" s="68" t="s">
        <v>322</v>
      </c>
      <c r="C467" s="42" t="s">
        <v>227</v>
      </c>
      <c r="D467" s="64"/>
    </row>
    <row r="492" spans="4:5">
      <c r="D492" s="12" t="s">
        <v>315</v>
      </c>
    </row>
    <row r="493" spans="4:5">
      <c r="D493" s="12" t="s">
        <v>316</v>
      </c>
    </row>
    <row r="494" spans="4:5">
      <c r="D494" s="12">
        <v>1</v>
      </c>
      <c r="E494" s="12" t="s">
        <v>317</v>
      </c>
    </row>
    <row r="495" spans="4:5">
      <c r="E495" s="12" t="s">
        <v>318</v>
      </c>
    </row>
    <row r="496" spans="4:5">
      <c r="E496" s="12" t="s">
        <v>319</v>
      </c>
    </row>
    <row r="497" spans="3:5">
      <c r="E497" s="12" t="s">
        <v>320</v>
      </c>
    </row>
    <row r="499" spans="3:5">
      <c r="D499" s="12" t="s">
        <v>321</v>
      </c>
    </row>
    <row r="500" spans="3:5">
      <c r="D500" s="12">
        <v>1</v>
      </c>
      <c r="E500" s="12" t="s">
        <v>343</v>
      </c>
    </row>
    <row r="501" spans="3:5">
      <c r="D501" s="12">
        <v>2</v>
      </c>
      <c r="E501" s="12" t="s">
        <v>344</v>
      </c>
    </row>
    <row r="502" spans="3:5">
      <c r="D502" s="12">
        <v>3</v>
      </c>
      <c r="E502" s="12" t="s">
        <v>345</v>
      </c>
    </row>
    <row r="504" spans="3:5">
      <c r="C504" s="42" t="s">
        <v>228</v>
      </c>
    </row>
    <row r="505" spans="3:5">
      <c r="C505" s="12">
        <v>1</v>
      </c>
      <c r="D505" s="12" t="s">
        <v>229</v>
      </c>
    </row>
    <row r="506" spans="3:5">
      <c r="D506" s="12" t="s">
        <v>230</v>
      </c>
    </row>
    <row r="507" spans="3:5">
      <c r="D507" s="12" t="s">
        <v>302</v>
      </c>
    </row>
    <row r="508" spans="3:5">
      <c r="C508" s="12">
        <v>2</v>
      </c>
      <c r="D508" s="12" t="s">
        <v>309</v>
      </c>
    </row>
    <row r="526" spans="3:5">
      <c r="C526" s="42" t="s">
        <v>231</v>
      </c>
    </row>
    <row r="527" spans="3:5">
      <c r="C527" s="12">
        <v>1</v>
      </c>
      <c r="D527" s="12" t="s">
        <v>232</v>
      </c>
    </row>
    <row r="528" spans="3:5">
      <c r="D528" s="12">
        <v>1.1000000000000001</v>
      </c>
      <c r="E528" s="12" t="s">
        <v>233</v>
      </c>
    </row>
    <row r="529" spans="4:5">
      <c r="E529" s="12" t="s">
        <v>234</v>
      </c>
    </row>
    <row r="530" spans="4:5">
      <c r="D530" s="12">
        <v>1.2</v>
      </c>
      <c r="E530" s="12" t="s">
        <v>235</v>
      </c>
    </row>
    <row r="531" spans="4:5">
      <c r="E531" s="12" t="s">
        <v>236</v>
      </c>
    </row>
    <row r="532" spans="4:5">
      <c r="D532" s="12">
        <v>1.3</v>
      </c>
      <c r="E532" s="12" t="s">
        <v>237</v>
      </c>
    </row>
    <row r="533" spans="4:5">
      <c r="E533" s="12" t="s">
        <v>239</v>
      </c>
    </row>
    <row r="534" spans="4:5">
      <c r="E534" s="12" t="s">
        <v>238</v>
      </c>
    </row>
    <row r="557" spans="3:4">
      <c r="C557" s="42" t="s">
        <v>247</v>
      </c>
      <c r="D557" s="64" t="s">
        <v>310</v>
      </c>
    </row>
    <row r="584" spans="4:7">
      <c r="D584" s="12">
        <v>1</v>
      </c>
      <c r="E584" s="12" t="s">
        <v>262</v>
      </c>
    </row>
    <row r="585" spans="4:7">
      <c r="E585" s="12">
        <v>1.1000000000000001</v>
      </c>
      <c r="F585" s="12" t="s">
        <v>263</v>
      </c>
    </row>
    <row r="586" spans="4:7">
      <c r="E586" s="12">
        <v>1.2</v>
      </c>
      <c r="F586" s="12" t="s">
        <v>264</v>
      </c>
    </row>
    <row r="587" spans="4:7">
      <c r="D587" s="12">
        <v>2</v>
      </c>
      <c r="E587" s="12" t="s">
        <v>265</v>
      </c>
    </row>
    <row r="588" spans="4:7">
      <c r="E588" s="12">
        <v>2.1</v>
      </c>
      <c r="F588" s="12" t="s">
        <v>266</v>
      </c>
    </row>
    <row r="589" spans="4:7">
      <c r="E589" s="12">
        <v>2.2000000000000002</v>
      </c>
      <c r="F589" s="12" t="s">
        <v>267</v>
      </c>
    </row>
    <row r="590" spans="4:7">
      <c r="F590" s="12">
        <v>1</v>
      </c>
      <c r="G590" s="12" t="s">
        <v>268</v>
      </c>
    </row>
    <row r="591" spans="4:7">
      <c r="F591" s="12">
        <v>2</v>
      </c>
      <c r="G591" s="12" t="s">
        <v>269</v>
      </c>
    </row>
    <row r="592" spans="4:7">
      <c r="F592" s="12">
        <v>3</v>
      </c>
      <c r="G592" s="12" t="s">
        <v>270</v>
      </c>
    </row>
    <row r="593" spans="1:6">
      <c r="E593" s="12">
        <v>2.2999999999999998</v>
      </c>
      <c r="F593" s="12" t="s">
        <v>271</v>
      </c>
    </row>
    <row r="594" spans="1:6">
      <c r="E594" s="12">
        <v>2.4</v>
      </c>
      <c r="F594" s="12" t="s">
        <v>272</v>
      </c>
    </row>
    <row r="595" spans="1:6">
      <c r="F595" s="12" t="s">
        <v>273</v>
      </c>
    </row>
    <row r="596" spans="1:6">
      <c r="E596" s="12">
        <v>2.5</v>
      </c>
      <c r="F596" s="12" t="s">
        <v>274</v>
      </c>
    </row>
    <row r="597" spans="1:6">
      <c r="F597" s="12" t="s">
        <v>275</v>
      </c>
    </row>
    <row r="598" spans="1:6">
      <c r="E598" s="12">
        <v>2.6</v>
      </c>
      <c r="F598" s="12" t="s">
        <v>277</v>
      </c>
    </row>
    <row r="599" spans="1:6">
      <c r="F599" s="12" t="s">
        <v>276</v>
      </c>
    </row>
    <row r="600" spans="1:6">
      <c r="A600" s="70" t="s">
        <v>334</v>
      </c>
      <c r="C600" s="71" t="s">
        <v>338</v>
      </c>
    </row>
    <row r="607" spans="1:6">
      <c r="D607" s="12">
        <v>1</v>
      </c>
      <c r="E607" s="12" t="s">
        <v>323</v>
      </c>
    </row>
    <row r="608" spans="1:6">
      <c r="E608" s="12" t="s">
        <v>346</v>
      </c>
    </row>
    <row r="609" spans="5:5">
      <c r="E609" s="12" t="s">
        <v>347</v>
      </c>
    </row>
    <row r="636" spans="5:5">
      <c r="E636" s="12" t="s">
        <v>348</v>
      </c>
    </row>
    <row r="637" spans="5:5">
      <c r="E637" s="12" t="s">
        <v>349</v>
      </c>
    </row>
    <row r="650" spans="5:8">
      <c r="E650" s="12" t="s">
        <v>324</v>
      </c>
    </row>
    <row r="651" spans="5:8">
      <c r="E651" s="12" t="s">
        <v>325</v>
      </c>
    </row>
    <row r="652" spans="5:8">
      <c r="E652" s="69" t="s">
        <v>326</v>
      </c>
      <c r="F652" s="69" t="s">
        <v>327</v>
      </c>
      <c r="G652" s="74" t="s">
        <v>328</v>
      </c>
      <c r="H652" s="75"/>
    </row>
    <row r="653" spans="5:8">
      <c r="E653" s="69" t="s">
        <v>329</v>
      </c>
      <c r="F653" s="69" t="s">
        <v>330</v>
      </c>
      <c r="G653" s="74" t="s">
        <v>331</v>
      </c>
      <c r="H653" s="75"/>
    </row>
    <row r="654" spans="5:8">
      <c r="E654" s="69" t="s">
        <v>332</v>
      </c>
      <c r="F654" s="69" t="s">
        <v>332</v>
      </c>
      <c r="G654" s="76" t="s">
        <v>333</v>
      </c>
      <c r="H654" s="76"/>
    </row>
    <row r="656" spans="5:8">
      <c r="E656" s="12" t="s">
        <v>350</v>
      </c>
    </row>
  </sheetData>
  <mergeCells count="21">
    <mergeCell ref="F163:G163"/>
    <mergeCell ref="E164:H164"/>
    <mergeCell ref="N164:V164"/>
    <mergeCell ref="I164:M164"/>
    <mergeCell ref="BD163:BE163"/>
    <mergeCell ref="BC164:BF164"/>
    <mergeCell ref="G653:H653"/>
    <mergeCell ref="G652:H652"/>
    <mergeCell ref="G654:H654"/>
    <mergeCell ref="BG164:BK164"/>
    <mergeCell ref="BL164:BT164"/>
    <mergeCell ref="AY184:AY198"/>
    <mergeCell ref="BC184:BF184"/>
    <mergeCell ref="G185:H185"/>
    <mergeCell ref="E183:H183"/>
    <mergeCell ref="I184:L184"/>
    <mergeCell ref="I183:L183"/>
    <mergeCell ref="M184:P184"/>
    <mergeCell ref="M183:P183"/>
    <mergeCell ref="K185:L185"/>
    <mergeCell ref="E184:H184"/>
  </mergeCells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目录</vt:lpstr>
      <vt:lpstr>分析报告</vt:lpstr>
      <vt:lpstr>征伐方案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2018-09-17T06:59:15Z</dcterms:modified>
</cp:coreProperties>
</file>